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8_{C78DFBCD-FCAF-4825-B4D6-993CA437FE80}" xr6:coauthVersionLast="47" xr6:coauthVersionMax="47" xr10:uidLastSave="{00000000-0000-0000-0000-000000000000}"/>
  <bookViews>
    <workbookView xWindow="-120" yWindow="-120" windowWidth="29040" windowHeight="15720" tabRatio="722" activeTab="1" xr2:uid="{00000000-000D-0000-FFFF-FFFF00000000}"/>
  </bookViews>
  <sheets>
    <sheet name="Istruzioni" sheetId="11" r:id="rId1"/>
    <sheet name="Testata" sheetId="19" r:id="rId2"/>
    <sheet name="Codici" sheetId="9" r:id="rId3"/>
    <sheet name="Registro Cassa" sheetId="5" r:id="rId4"/>
    <sheet name="Registro Banca" sheetId="18" r:id="rId5"/>
    <sheet name="Rend. per Curia" sheetId="14" r:id="rId6"/>
    <sheet name="Entrate Cassa" sheetId="6" r:id="rId7"/>
    <sheet name="Uscite Cassa" sheetId="10" r:id="rId8"/>
    <sheet name="Entrate Banca" sheetId="16" r:id="rId9"/>
    <sheet name="Uscite Banca" sheetId="17" r:id="rId10"/>
    <sheet name="Rend. per Parrocchia" sheetId="8" r:id="rId11"/>
  </sheets>
  <definedNames>
    <definedName name="_xlnm._FilterDatabase" localSheetId="4" hidden="1">'Registro Banca'!$A$4:$G$4</definedName>
    <definedName name="_xlnm._FilterDatabase" localSheetId="3" hidden="1">'Registro Cassa'!$A$4:$G$4</definedName>
    <definedName name="_xlnm.Print_Area" localSheetId="2">Codici!$A$1:$F$175</definedName>
    <definedName name="_xlnm.Print_Area" localSheetId="8">'Entrate Banca'!$A$1:$P$56</definedName>
    <definedName name="_xlnm.Print_Area" localSheetId="6">'Entrate Cassa'!$A$1:$P$46</definedName>
    <definedName name="_xlnm.Print_Area" localSheetId="0">Istruzioni!$A$1:$J$75</definedName>
    <definedName name="_xlnm.Print_Area" localSheetId="4">'Registro Banca'!$A$2:$G$1010</definedName>
    <definedName name="_xlnm.Print_Area" localSheetId="3">'Registro Cassa'!$A$2:$G$1504</definedName>
    <definedName name="_xlnm.Print_Area" localSheetId="5">'Rend. per Curia'!$A$1:$M$340</definedName>
    <definedName name="_xlnm.Print_Area" localSheetId="10">'Rend. per Parrocchia'!$A$1:$F$123</definedName>
    <definedName name="_xlnm.Print_Area" localSheetId="9">'Uscite Banca'!$A$1:$P$59</definedName>
    <definedName name="_xlnm.Print_Area" localSheetId="7">'Uscite Cassa'!$A$1:$P$55</definedName>
    <definedName name="_xlnm.Print_Titles" localSheetId="4">'Registro Banca'!$4:$4</definedName>
    <definedName name="_xlnm.Print_Titles" localSheetId="3">'Registro Cassa'!$4:$4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D12" i="6"/>
  <c r="A2" i="18"/>
  <c r="H1011" i="5"/>
  <c r="I1011" i="5"/>
  <c r="H1012" i="5"/>
  <c r="I1012" i="5"/>
  <c r="H1013" i="5"/>
  <c r="I1013" i="5"/>
  <c r="H1014" i="5"/>
  <c r="I1014" i="5"/>
  <c r="H1015" i="5"/>
  <c r="I1015" i="5"/>
  <c r="H1016" i="5"/>
  <c r="I1016" i="5"/>
  <c r="H1017" i="5"/>
  <c r="I1017" i="5"/>
  <c r="H1018" i="5"/>
  <c r="I1018" i="5"/>
  <c r="H1019" i="5"/>
  <c r="I1019" i="5"/>
  <c r="H1020" i="5"/>
  <c r="I1020" i="5"/>
  <c r="H1021" i="5"/>
  <c r="I1021" i="5"/>
  <c r="H1022" i="5"/>
  <c r="I1022" i="5"/>
  <c r="H1023" i="5"/>
  <c r="I1023" i="5"/>
  <c r="H1024" i="5"/>
  <c r="I1024" i="5"/>
  <c r="H1025" i="5"/>
  <c r="I1025" i="5"/>
  <c r="H1026" i="5"/>
  <c r="I1026" i="5"/>
  <c r="H1027" i="5"/>
  <c r="I1027" i="5"/>
  <c r="H1028" i="5"/>
  <c r="I1028" i="5"/>
  <c r="H1029" i="5"/>
  <c r="I1029" i="5"/>
  <c r="H1030" i="5"/>
  <c r="I1030" i="5"/>
  <c r="H1031" i="5"/>
  <c r="I1031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0" i="5"/>
  <c r="I1040" i="5"/>
  <c r="H1041" i="5"/>
  <c r="I1041" i="5"/>
  <c r="H1042" i="5"/>
  <c r="I1042" i="5"/>
  <c r="H1043" i="5"/>
  <c r="I1043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H1060" i="5"/>
  <c r="I1060" i="5"/>
  <c r="H1061" i="5"/>
  <c r="I1061" i="5"/>
  <c r="H1062" i="5"/>
  <c r="I1062" i="5"/>
  <c r="H1063" i="5"/>
  <c r="I1063" i="5"/>
  <c r="H1064" i="5"/>
  <c r="I1064" i="5"/>
  <c r="H1065" i="5"/>
  <c r="I1065" i="5"/>
  <c r="H1066" i="5"/>
  <c r="I1066" i="5"/>
  <c r="H1067" i="5"/>
  <c r="I1067" i="5"/>
  <c r="H1068" i="5"/>
  <c r="I1068" i="5"/>
  <c r="H1069" i="5"/>
  <c r="I1069" i="5"/>
  <c r="H1070" i="5"/>
  <c r="I1070" i="5"/>
  <c r="H1071" i="5"/>
  <c r="I1071" i="5"/>
  <c r="H1072" i="5"/>
  <c r="I1072" i="5"/>
  <c r="H1073" i="5"/>
  <c r="I1073" i="5"/>
  <c r="H1074" i="5"/>
  <c r="I1074" i="5"/>
  <c r="H1075" i="5"/>
  <c r="I1075" i="5"/>
  <c r="H1076" i="5"/>
  <c r="I1076" i="5"/>
  <c r="H1077" i="5"/>
  <c r="I1077" i="5"/>
  <c r="H1078" i="5"/>
  <c r="I1078" i="5"/>
  <c r="H1079" i="5"/>
  <c r="I1079" i="5"/>
  <c r="H1080" i="5"/>
  <c r="I1080" i="5"/>
  <c r="H1081" i="5"/>
  <c r="I1081" i="5"/>
  <c r="H1082" i="5"/>
  <c r="I1082" i="5"/>
  <c r="H1083" i="5"/>
  <c r="I1083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H1091" i="5"/>
  <c r="I1091" i="5"/>
  <c r="H1092" i="5"/>
  <c r="I1092" i="5"/>
  <c r="H1093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2" i="5"/>
  <c r="I1112" i="5"/>
  <c r="H1113" i="5"/>
  <c r="I1113" i="5"/>
  <c r="H1114" i="5"/>
  <c r="I1114" i="5"/>
  <c r="H1115" i="5"/>
  <c r="I1115" i="5"/>
  <c r="H1116" i="5"/>
  <c r="I1116" i="5"/>
  <c r="H1117" i="5"/>
  <c r="I1117" i="5"/>
  <c r="H1118" i="5"/>
  <c r="I1118" i="5"/>
  <c r="H1119" i="5"/>
  <c r="I1119" i="5"/>
  <c r="H1120" i="5"/>
  <c r="I1120" i="5"/>
  <c r="H1121" i="5"/>
  <c r="I1121" i="5"/>
  <c r="H1122" i="5"/>
  <c r="I1122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I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59" i="5"/>
  <c r="I1159" i="5"/>
  <c r="H1160" i="5"/>
  <c r="I1160" i="5"/>
  <c r="H1161" i="5"/>
  <c r="I1161" i="5"/>
  <c r="H1162" i="5"/>
  <c r="I1162" i="5"/>
  <c r="H1163" i="5"/>
  <c r="I1163" i="5"/>
  <c r="H1164" i="5"/>
  <c r="I1164" i="5"/>
  <c r="H1165" i="5"/>
  <c r="I1165" i="5"/>
  <c r="H1166" i="5"/>
  <c r="I1166" i="5"/>
  <c r="H1167" i="5"/>
  <c r="I1167" i="5"/>
  <c r="H1168" i="5"/>
  <c r="I1168" i="5"/>
  <c r="H1169" i="5"/>
  <c r="I1169" i="5"/>
  <c r="H1170" i="5"/>
  <c r="I1170" i="5"/>
  <c r="H1171" i="5"/>
  <c r="I1171" i="5"/>
  <c r="H1172" i="5"/>
  <c r="I1172" i="5"/>
  <c r="H1173" i="5"/>
  <c r="I1173" i="5"/>
  <c r="H1174" i="5"/>
  <c r="I1174" i="5"/>
  <c r="H1175" i="5"/>
  <c r="I1175" i="5"/>
  <c r="H1176" i="5"/>
  <c r="I1176" i="5"/>
  <c r="H1177" i="5"/>
  <c r="I1177" i="5"/>
  <c r="H1178" i="5"/>
  <c r="I1178" i="5"/>
  <c r="H1179" i="5"/>
  <c r="I1179" i="5"/>
  <c r="H1180" i="5"/>
  <c r="I1180" i="5"/>
  <c r="H1181" i="5"/>
  <c r="I1181" i="5"/>
  <c r="H1182" i="5"/>
  <c r="I1182" i="5"/>
  <c r="H1183" i="5"/>
  <c r="I1183" i="5"/>
  <c r="H1184" i="5"/>
  <c r="I1184" i="5"/>
  <c r="H1185" i="5"/>
  <c r="I1185" i="5"/>
  <c r="H1186" i="5"/>
  <c r="I1186" i="5"/>
  <c r="H1187" i="5"/>
  <c r="I1187" i="5"/>
  <c r="H1188" i="5"/>
  <c r="I1188" i="5"/>
  <c r="H1189" i="5"/>
  <c r="I1189" i="5"/>
  <c r="H1190" i="5"/>
  <c r="I1190" i="5"/>
  <c r="H1191" i="5"/>
  <c r="I1191" i="5"/>
  <c r="H1192" i="5"/>
  <c r="I1192" i="5"/>
  <c r="H1193" i="5"/>
  <c r="I1193" i="5"/>
  <c r="H1194" i="5"/>
  <c r="I1194" i="5"/>
  <c r="H1195" i="5"/>
  <c r="I1195" i="5"/>
  <c r="H1196" i="5"/>
  <c r="I1196" i="5"/>
  <c r="H1197" i="5"/>
  <c r="I1197" i="5"/>
  <c r="H1198" i="5"/>
  <c r="I1198" i="5"/>
  <c r="H1199" i="5"/>
  <c r="I1199" i="5"/>
  <c r="H1200" i="5"/>
  <c r="I1200" i="5"/>
  <c r="H1201" i="5"/>
  <c r="I1201" i="5"/>
  <c r="H1202" i="5"/>
  <c r="I1202" i="5"/>
  <c r="H1203" i="5"/>
  <c r="I1203" i="5"/>
  <c r="H1204" i="5"/>
  <c r="I1204" i="5"/>
  <c r="H1205" i="5"/>
  <c r="I1205" i="5"/>
  <c r="H1206" i="5"/>
  <c r="I1206" i="5"/>
  <c r="H1207" i="5"/>
  <c r="I1207" i="5"/>
  <c r="H1208" i="5"/>
  <c r="I1208" i="5"/>
  <c r="H1209" i="5"/>
  <c r="I1209" i="5"/>
  <c r="H1210" i="5"/>
  <c r="I1210" i="5"/>
  <c r="H1211" i="5"/>
  <c r="I1211" i="5"/>
  <c r="H1212" i="5"/>
  <c r="I1212" i="5"/>
  <c r="H1213" i="5"/>
  <c r="I1213" i="5"/>
  <c r="H1214" i="5"/>
  <c r="I1214" i="5"/>
  <c r="H1215" i="5"/>
  <c r="I1215" i="5"/>
  <c r="H1216" i="5"/>
  <c r="I1216" i="5"/>
  <c r="H1217" i="5"/>
  <c r="I1217" i="5"/>
  <c r="H1218" i="5"/>
  <c r="I1218" i="5"/>
  <c r="H1219" i="5"/>
  <c r="I1219" i="5"/>
  <c r="H1220" i="5"/>
  <c r="I1220" i="5"/>
  <c r="H1221" i="5"/>
  <c r="I1221" i="5"/>
  <c r="H1222" i="5"/>
  <c r="I1222" i="5"/>
  <c r="H1223" i="5"/>
  <c r="I1223" i="5"/>
  <c r="H1224" i="5"/>
  <c r="I1224" i="5"/>
  <c r="H1225" i="5"/>
  <c r="I1225" i="5"/>
  <c r="H1226" i="5"/>
  <c r="I1226" i="5"/>
  <c r="H1227" i="5"/>
  <c r="I1227" i="5"/>
  <c r="H1228" i="5"/>
  <c r="I1228" i="5"/>
  <c r="H1229" i="5"/>
  <c r="I1229" i="5"/>
  <c r="H1230" i="5"/>
  <c r="I1230" i="5"/>
  <c r="H1231" i="5"/>
  <c r="I1231" i="5"/>
  <c r="H1232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I1244" i="5"/>
  <c r="H1245" i="5"/>
  <c r="I1245" i="5"/>
  <c r="H1246" i="5"/>
  <c r="I1246" i="5"/>
  <c r="H1247" i="5"/>
  <c r="I1247" i="5"/>
  <c r="H1248" i="5"/>
  <c r="I1248" i="5"/>
  <c r="H1249" i="5"/>
  <c r="I1249" i="5"/>
  <c r="H1250" i="5"/>
  <c r="I1250" i="5"/>
  <c r="H1251" i="5"/>
  <c r="I1251" i="5"/>
  <c r="H1252" i="5"/>
  <c r="I1252" i="5"/>
  <c r="H1253" i="5"/>
  <c r="I1253" i="5"/>
  <c r="H1254" i="5"/>
  <c r="I1254" i="5"/>
  <c r="H1255" i="5"/>
  <c r="I1255" i="5"/>
  <c r="H1256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5" i="5"/>
  <c r="I1265" i="5"/>
  <c r="H1266" i="5"/>
  <c r="I1266" i="5"/>
  <c r="H1267" i="5"/>
  <c r="I1267" i="5"/>
  <c r="H1268" i="5"/>
  <c r="I1268" i="5"/>
  <c r="H1269" i="5"/>
  <c r="I1269" i="5"/>
  <c r="H1270" i="5"/>
  <c r="I1270" i="5"/>
  <c r="H1271" i="5"/>
  <c r="I1271" i="5"/>
  <c r="H1272" i="5"/>
  <c r="I1272" i="5"/>
  <c r="H1273" i="5"/>
  <c r="I1273" i="5"/>
  <c r="H1274" i="5"/>
  <c r="I1274" i="5"/>
  <c r="H1275" i="5"/>
  <c r="I1275" i="5"/>
  <c r="H1276" i="5"/>
  <c r="I1276" i="5"/>
  <c r="H1277" i="5"/>
  <c r="I1277" i="5"/>
  <c r="H1278" i="5"/>
  <c r="I1278" i="5"/>
  <c r="H1279" i="5"/>
  <c r="I1279" i="5"/>
  <c r="H1280" i="5"/>
  <c r="I1280" i="5"/>
  <c r="H1281" i="5"/>
  <c r="I1281" i="5"/>
  <c r="H1282" i="5"/>
  <c r="I1282" i="5"/>
  <c r="H1283" i="5"/>
  <c r="I1283" i="5"/>
  <c r="H1284" i="5"/>
  <c r="I1284" i="5"/>
  <c r="H1285" i="5"/>
  <c r="I1285" i="5"/>
  <c r="H1286" i="5"/>
  <c r="I1286" i="5"/>
  <c r="H1287" i="5"/>
  <c r="I1287" i="5"/>
  <c r="H1288" i="5"/>
  <c r="I1288" i="5"/>
  <c r="H1289" i="5"/>
  <c r="I1289" i="5"/>
  <c r="H1290" i="5"/>
  <c r="I1290" i="5"/>
  <c r="H1291" i="5"/>
  <c r="I1291" i="5"/>
  <c r="H1292" i="5"/>
  <c r="I1292" i="5"/>
  <c r="H1293" i="5"/>
  <c r="I1293" i="5"/>
  <c r="H1294" i="5"/>
  <c r="I1294" i="5"/>
  <c r="H1295" i="5"/>
  <c r="I1295" i="5"/>
  <c r="H1296" i="5"/>
  <c r="I1296" i="5"/>
  <c r="H1297" i="5"/>
  <c r="I1297" i="5"/>
  <c r="H1298" i="5"/>
  <c r="I1298" i="5"/>
  <c r="H1299" i="5"/>
  <c r="I1299" i="5"/>
  <c r="H1300" i="5"/>
  <c r="I1300" i="5"/>
  <c r="H1301" i="5"/>
  <c r="I1301" i="5"/>
  <c r="H1302" i="5"/>
  <c r="I1302" i="5"/>
  <c r="H1303" i="5"/>
  <c r="I1303" i="5"/>
  <c r="H1304" i="5"/>
  <c r="I1304" i="5"/>
  <c r="H1305" i="5"/>
  <c r="I1305" i="5"/>
  <c r="H1306" i="5"/>
  <c r="I1306" i="5"/>
  <c r="H1307" i="5"/>
  <c r="I1307" i="5"/>
  <c r="H1308" i="5"/>
  <c r="I1308" i="5"/>
  <c r="H1309" i="5"/>
  <c r="I1309" i="5"/>
  <c r="H1310" i="5"/>
  <c r="I1310" i="5"/>
  <c r="H1311" i="5"/>
  <c r="I1311" i="5"/>
  <c r="H1312" i="5"/>
  <c r="I1312" i="5"/>
  <c r="H1313" i="5"/>
  <c r="I1313" i="5"/>
  <c r="H1314" i="5"/>
  <c r="I1314" i="5"/>
  <c r="H1315" i="5"/>
  <c r="I1315" i="5"/>
  <c r="H1316" i="5"/>
  <c r="I1316" i="5"/>
  <c r="H1317" i="5"/>
  <c r="I1317" i="5"/>
  <c r="H1318" i="5"/>
  <c r="I1318" i="5"/>
  <c r="H1319" i="5"/>
  <c r="I1319" i="5"/>
  <c r="H1320" i="5"/>
  <c r="I1320" i="5"/>
  <c r="H1321" i="5"/>
  <c r="I1321" i="5"/>
  <c r="H1322" i="5"/>
  <c r="I1322" i="5"/>
  <c r="H1323" i="5"/>
  <c r="I1323" i="5"/>
  <c r="H1324" i="5"/>
  <c r="I1324" i="5"/>
  <c r="H1325" i="5"/>
  <c r="I1325" i="5"/>
  <c r="H1326" i="5"/>
  <c r="I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I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5" i="5"/>
  <c r="I1365" i="5"/>
  <c r="H1366" i="5"/>
  <c r="I1366" i="5"/>
  <c r="H1367" i="5"/>
  <c r="I1367" i="5"/>
  <c r="H1368" i="5"/>
  <c r="I1368" i="5"/>
  <c r="H1369" i="5"/>
  <c r="I1369" i="5"/>
  <c r="H1370" i="5"/>
  <c r="I1370" i="5"/>
  <c r="H1371" i="5"/>
  <c r="I1371" i="5"/>
  <c r="H1372" i="5"/>
  <c r="I1372" i="5"/>
  <c r="H1373" i="5"/>
  <c r="I1373" i="5"/>
  <c r="H1374" i="5"/>
  <c r="I1374" i="5"/>
  <c r="H1375" i="5"/>
  <c r="I1375" i="5"/>
  <c r="H1376" i="5"/>
  <c r="I1376" i="5"/>
  <c r="H1377" i="5"/>
  <c r="I1377" i="5"/>
  <c r="H1378" i="5"/>
  <c r="I1378" i="5"/>
  <c r="H1379" i="5"/>
  <c r="I1379" i="5"/>
  <c r="H1380" i="5"/>
  <c r="I1380" i="5"/>
  <c r="H1381" i="5"/>
  <c r="I1381" i="5"/>
  <c r="H1382" i="5"/>
  <c r="I1382" i="5"/>
  <c r="H1383" i="5"/>
  <c r="I1383" i="5"/>
  <c r="H1384" i="5"/>
  <c r="I1384" i="5"/>
  <c r="H1385" i="5"/>
  <c r="I1385" i="5"/>
  <c r="H1386" i="5"/>
  <c r="I1386" i="5"/>
  <c r="H1387" i="5"/>
  <c r="I1387" i="5"/>
  <c r="H1388" i="5"/>
  <c r="I1388" i="5"/>
  <c r="H1389" i="5"/>
  <c r="I1389" i="5"/>
  <c r="H1390" i="5"/>
  <c r="I1390" i="5"/>
  <c r="H1391" i="5"/>
  <c r="I1391" i="5"/>
  <c r="H1392" i="5"/>
  <c r="I1392" i="5"/>
  <c r="H1393" i="5"/>
  <c r="I1393" i="5"/>
  <c r="H1394" i="5"/>
  <c r="I1394" i="5"/>
  <c r="H1395" i="5"/>
  <c r="I1395" i="5"/>
  <c r="H1396" i="5"/>
  <c r="I1396" i="5"/>
  <c r="H1397" i="5"/>
  <c r="I1397" i="5"/>
  <c r="H1398" i="5"/>
  <c r="I1398" i="5"/>
  <c r="H1399" i="5"/>
  <c r="I1399" i="5"/>
  <c r="H1400" i="5"/>
  <c r="I1400" i="5"/>
  <c r="H1401" i="5"/>
  <c r="I1401" i="5"/>
  <c r="H1402" i="5"/>
  <c r="I1402" i="5"/>
  <c r="H1403" i="5"/>
  <c r="I1403" i="5"/>
  <c r="H1404" i="5"/>
  <c r="I1404" i="5"/>
  <c r="H1405" i="5"/>
  <c r="I1405" i="5"/>
  <c r="H1406" i="5"/>
  <c r="I1406" i="5"/>
  <c r="H1407" i="5"/>
  <c r="I1407" i="5"/>
  <c r="H1408" i="5"/>
  <c r="I1408" i="5"/>
  <c r="H1409" i="5"/>
  <c r="I1409" i="5"/>
  <c r="H1410" i="5"/>
  <c r="I1410" i="5"/>
  <c r="H1411" i="5"/>
  <c r="I1411" i="5"/>
  <c r="H1412" i="5"/>
  <c r="I1412" i="5"/>
  <c r="H1413" i="5"/>
  <c r="I1413" i="5"/>
  <c r="H1414" i="5"/>
  <c r="I1414" i="5"/>
  <c r="H1415" i="5"/>
  <c r="I1415" i="5"/>
  <c r="H1416" i="5"/>
  <c r="I1416" i="5"/>
  <c r="H1417" i="5"/>
  <c r="I1417" i="5"/>
  <c r="H1418" i="5"/>
  <c r="I1418" i="5"/>
  <c r="H1419" i="5"/>
  <c r="I1419" i="5"/>
  <c r="H1420" i="5"/>
  <c r="I1420" i="5"/>
  <c r="H1421" i="5"/>
  <c r="I1421" i="5"/>
  <c r="H1422" i="5"/>
  <c r="I1422" i="5"/>
  <c r="H1423" i="5"/>
  <c r="I1423" i="5"/>
  <c r="H1424" i="5"/>
  <c r="I1424" i="5"/>
  <c r="H1425" i="5"/>
  <c r="I1425" i="5"/>
  <c r="H1426" i="5"/>
  <c r="I1426" i="5"/>
  <c r="H1427" i="5"/>
  <c r="I1427" i="5"/>
  <c r="H1428" i="5"/>
  <c r="I1428" i="5"/>
  <c r="H1429" i="5"/>
  <c r="I1429" i="5"/>
  <c r="H1430" i="5"/>
  <c r="I1430" i="5"/>
  <c r="H1431" i="5"/>
  <c r="I1431" i="5"/>
  <c r="H1432" i="5"/>
  <c r="I1432" i="5"/>
  <c r="H1433" i="5"/>
  <c r="I1433" i="5"/>
  <c r="H1434" i="5"/>
  <c r="I1434" i="5"/>
  <c r="H1435" i="5"/>
  <c r="I1435" i="5"/>
  <c r="H1436" i="5"/>
  <c r="I1436" i="5"/>
  <c r="H1437" i="5"/>
  <c r="I1437" i="5"/>
  <c r="H1438" i="5"/>
  <c r="I1438" i="5"/>
  <c r="H1439" i="5"/>
  <c r="I1439" i="5"/>
  <c r="H1440" i="5"/>
  <c r="I1440" i="5"/>
  <c r="H1441" i="5"/>
  <c r="I1441" i="5"/>
  <c r="H1442" i="5"/>
  <c r="I1442" i="5"/>
  <c r="H1443" i="5"/>
  <c r="I1443" i="5"/>
  <c r="H1444" i="5"/>
  <c r="I1444" i="5"/>
  <c r="H1445" i="5"/>
  <c r="I1445" i="5"/>
  <c r="H1446" i="5"/>
  <c r="I1446" i="5"/>
  <c r="H1447" i="5"/>
  <c r="I1447" i="5"/>
  <c r="H1448" i="5"/>
  <c r="I1448" i="5"/>
  <c r="H1449" i="5"/>
  <c r="I1449" i="5"/>
  <c r="H1450" i="5"/>
  <c r="I1450" i="5"/>
  <c r="H1451" i="5"/>
  <c r="I1451" i="5"/>
  <c r="H1452" i="5"/>
  <c r="I1452" i="5"/>
  <c r="H1453" i="5"/>
  <c r="I1453" i="5"/>
  <c r="H1454" i="5"/>
  <c r="I1454" i="5"/>
  <c r="H1455" i="5"/>
  <c r="I1455" i="5"/>
  <c r="H1456" i="5"/>
  <c r="I1456" i="5"/>
  <c r="H1457" i="5"/>
  <c r="I1457" i="5"/>
  <c r="H1458" i="5"/>
  <c r="I1458" i="5"/>
  <c r="H1459" i="5"/>
  <c r="I1459" i="5"/>
  <c r="H1460" i="5"/>
  <c r="I1460" i="5"/>
  <c r="H1461" i="5"/>
  <c r="I1461" i="5"/>
  <c r="H1462" i="5"/>
  <c r="I1462" i="5"/>
  <c r="H1463" i="5"/>
  <c r="I1463" i="5"/>
  <c r="H1464" i="5"/>
  <c r="I1464" i="5"/>
  <c r="H1465" i="5"/>
  <c r="I1465" i="5"/>
  <c r="H1466" i="5"/>
  <c r="I1466" i="5"/>
  <c r="H1467" i="5"/>
  <c r="I1467" i="5"/>
  <c r="H1468" i="5"/>
  <c r="I1468" i="5"/>
  <c r="H1469" i="5"/>
  <c r="I1469" i="5"/>
  <c r="H1470" i="5"/>
  <c r="I1470" i="5"/>
  <c r="H1471" i="5"/>
  <c r="I1471" i="5"/>
  <c r="H1472" i="5"/>
  <c r="I1472" i="5"/>
  <c r="H1473" i="5"/>
  <c r="I1473" i="5"/>
  <c r="H1474" i="5"/>
  <c r="I1474" i="5"/>
  <c r="H1475" i="5"/>
  <c r="I1475" i="5"/>
  <c r="H1476" i="5"/>
  <c r="I1476" i="5"/>
  <c r="H1477" i="5"/>
  <c r="I1477" i="5"/>
  <c r="H1478" i="5"/>
  <c r="I1478" i="5"/>
  <c r="H1479" i="5"/>
  <c r="I1479" i="5"/>
  <c r="H1480" i="5"/>
  <c r="I1480" i="5"/>
  <c r="H1481" i="5"/>
  <c r="I1481" i="5"/>
  <c r="H1482" i="5"/>
  <c r="I1482" i="5"/>
  <c r="H1483" i="5"/>
  <c r="I1483" i="5"/>
  <c r="H1484" i="5"/>
  <c r="I1484" i="5"/>
  <c r="H1485" i="5"/>
  <c r="I1485" i="5"/>
  <c r="H1486" i="5"/>
  <c r="I1486" i="5"/>
  <c r="H1487" i="5"/>
  <c r="I1487" i="5"/>
  <c r="H1488" i="5"/>
  <c r="I1488" i="5"/>
  <c r="H1489" i="5"/>
  <c r="I1489" i="5"/>
  <c r="H1490" i="5"/>
  <c r="I1490" i="5"/>
  <c r="H1491" i="5"/>
  <c r="I1491" i="5"/>
  <c r="H1492" i="5"/>
  <c r="I1492" i="5"/>
  <c r="H1493" i="5"/>
  <c r="I1493" i="5"/>
  <c r="H1494" i="5"/>
  <c r="I1494" i="5"/>
  <c r="H1495" i="5"/>
  <c r="I1495" i="5"/>
  <c r="H1496" i="5"/>
  <c r="I1496" i="5"/>
  <c r="H1497" i="5"/>
  <c r="I1497" i="5"/>
  <c r="H1498" i="5"/>
  <c r="I1498" i="5"/>
  <c r="H1499" i="5"/>
  <c r="L20" i="6" s="1"/>
  <c r="I1499" i="5"/>
  <c r="H1500" i="5"/>
  <c r="J12" i="6" s="1"/>
  <c r="I1500" i="5"/>
  <c r="A12" i="16"/>
  <c r="J5" i="5"/>
  <c r="L212" i="14"/>
  <c r="O14" i="5"/>
  <c r="O13" i="5"/>
  <c r="C28" i="8"/>
  <c r="H5" i="18"/>
  <c r="I5" i="18"/>
  <c r="J5" i="18"/>
  <c r="J6" i="18" s="1"/>
  <c r="O5" i="18"/>
  <c r="V5" i="18"/>
  <c r="H6" i="18"/>
  <c r="I6" i="18"/>
  <c r="O6" i="18"/>
  <c r="V6" i="18"/>
  <c r="H993" i="18"/>
  <c r="I993" i="18"/>
  <c r="H994" i="18"/>
  <c r="I994" i="18"/>
  <c r="A13" i="16"/>
  <c r="B13" i="16"/>
  <c r="A14" i="16"/>
  <c r="B14" i="16"/>
  <c r="A15" i="16"/>
  <c r="B15" i="16"/>
  <c r="A16" i="16"/>
  <c r="B16" i="16"/>
  <c r="A17" i="16"/>
  <c r="B17" i="16"/>
  <c r="A18" i="16"/>
  <c r="B18" i="16"/>
  <c r="A19" i="16"/>
  <c r="B19" i="16"/>
  <c r="A20" i="16"/>
  <c r="B20" i="16"/>
  <c r="A21" i="16"/>
  <c r="B21" i="16"/>
  <c r="A22" i="16"/>
  <c r="B22" i="16"/>
  <c r="A23" i="16"/>
  <c r="B23" i="16"/>
  <c r="A24" i="16"/>
  <c r="B24" i="16"/>
  <c r="A25" i="16"/>
  <c r="B25" i="16"/>
  <c r="A26" i="16"/>
  <c r="B26" i="16"/>
  <c r="A27" i="16"/>
  <c r="B27" i="16"/>
  <c r="A28" i="16"/>
  <c r="B28" i="16"/>
  <c r="A29" i="16"/>
  <c r="B29" i="16"/>
  <c r="A30" i="16"/>
  <c r="B30" i="16"/>
  <c r="A31" i="16"/>
  <c r="B31" i="16"/>
  <c r="A32" i="16"/>
  <c r="B32" i="16"/>
  <c r="A33" i="16"/>
  <c r="B33" i="16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F267" i="14"/>
  <c r="F254" i="14"/>
  <c r="A251" i="14"/>
  <c r="A180" i="14"/>
  <c r="A148" i="14"/>
  <c r="A96" i="14"/>
  <c r="A55" i="14"/>
  <c r="E119" i="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O33" i="5"/>
  <c r="O34" i="5"/>
  <c r="O35" i="5"/>
  <c r="O36" i="5"/>
  <c r="O37" i="5"/>
  <c r="O38" i="5"/>
  <c r="V39" i="5"/>
  <c r="V40" i="5"/>
  <c r="V41" i="5"/>
  <c r="V42" i="5"/>
  <c r="V43" i="5"/>
  <c r="V44" i="5"/>
  <c r="V45" i="5"/>
  <c r="V46" i="5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40" i="6"/>
  <c r="A41" i="6"/>
  <c r="A42" i="6"/>
  <c r="A43" i="6"/>
  <c r="A44" i="6"/>
  <c r="A45" i="6"/>
  <c r="A48" i="10"/>
  <c r="A49" i="10"/>
  <c r="A50" i="10"/>
  <c r="A51" i="10"/>
  <c r="A52" i="10"/>
  <c r="A53" i="10"/>
  <c r="O12" i="6" l="1"/>
  <c r="N12" i="6"/>
  <c r="K12" i="6"/>
  <c r="F12" i="6"/>
  <c r="E43" i="6"/>
  <c r="E53" i="10"/>
  <c r="M53" i="10"/>
  <c r="H13" i="10"/>
  <c r="D14" i="10"/>
  <c r="L14" i="10"/>
  <c r="H15" i="10"/>
  <c r="D16" i="10"/>
  <c r="L16" i="10"/>
  <c r="H17" i="10"/>
  <c r="D18" i="10"/>
  <c r="L18" i="10"/>
  <c r="H19" i="10"/>
  <c r="D20" i="10"/>
  <c r="L20" i="10"/>
  <c r="H21" i="10"/>
  <c r="D22" i="10"/>
  <c r="L22" i="10"/>
  <c r="H23" i="10"/>
  <c r="D24" i="10"/>
  <c r="L24" i="10"/>
  <c r="H25" i="10"/>
  <c r="D26" i="10"/>
  <c r="L26" i="10"/>
  <c r="H27" i="10"/>
  <c r="D28" i="10"/>
  <c r="L28" i="10"/>
  <c r="H29" i="10"/>
  <c r="D30" i="10"/>
  <c r="L30" i="10"/>
  <c r="H31" i="10"/>
  <c r="D32" i="10"/>
  <c r="L32" i="10"/>
  <c r="H33" i="10"/>
  <c r="D34" i="10"/>
  <c r="L34" i="10"/>
  <c r="H35" i="10"/>
  <c r="D36" i="10"/>
  <c r="L36" i="10"/>
  <c r="H37" i="10"/>
  <c r="D38" i="10"/>
  <c r="L38" i="10"/>
  <c r="H39" i="10"/>
  <c r="D40" i="10"/>
  <c r="L40" i="10"/>
  <c r="H41" i="10"/>
  <c r="D42" i="10"/>
  <c r="L42" i="10"/>
  <c r="H43" i="10"/>
  <c r="D44" i="10"/>
  <c r="L44" i="10"/>
  <c r="H45" i="10"/>
  <c r="D46" i="10"/>
  <c r="L46" i="10"/>
  <c r="H47" i="10"/>
  <c r="D48" i="10"/>
  <c r="L48" i="10"/>
  <c r="H49" i="10"/>
  <c r="D50" i="10"/>
  <c r="L50" i="10"/>
  <c r="H51" i="10"/>
  <c r="D52" i="10"/>
  <c r="L52" i="10"/>
  <c r="I12" i="10"/>
  <c r="F53" i="10"/>
  <c r="N53" i="10"/>
  <c r="I13" i="10"/>
  <c r="E14" i="10"/>
  <c r="M14" i="10"/>
  <c r="I15" i="10"/>
  <c r="E16" i="10"/>
  <c r="M16" i="10"/>
  <c r="I17" i="10"/>
  <c r="E18" i="10"/>
  <c r="M18" i="10"/>
  <c r="I19" i="10"/>
  <c r="E20" i="10"/>
  <c r="M20" i="10"/>
  <c r="I21" i="10"/>
  <c r="E22" i="10"/>
  <c r="M22" i="10"/>
  <c r="I23" i="10"/>
  <c r="E24" i="10"/>
  <c r="M24" i="10"/>
  <c r="I25" i="10"/>
  <c r="E26" i="10"/>
  <c r="M26" i="10"/>
  <c r="I27" i="10"/>
  <c r="E28" i="10"/>
  <c r="M28" i="10"/>
  <c r="I29" i="10"/>
  <c r="E30" i="10"/>
  <c r="M30" i="10"/>
  <c r="I31" i="10"/>
  <c r="E32" i="10"/>
  <c r="M32" i="10"/>
  <c r="I33" i="10"/>
  <c r="E34" i="10"/>
  <c r="M34" i="10"/>
  <c r="I35" i="10"/>
  <c r="E36" i="10"/>
  <c r="M36" i="10"/>
  <c r="I37" i="10"/>
  <c r="E38" i="10"/>
  <c r="M38" i="10"/>
  <c r="I39" i="10"/>
  <c r="E40" i="10"/>
  <c r="M40" i="10"/>
  <c r="I41" i="10"/>
  <c r="E42" i="10"/>
  <c r="M42" i="10"/>
  <c r="I43" i="10"/>
  <c r="E44" i="10"/>
  <c r="M44" i="10"/>
  <c r="I45" i="10"/>
  <c r="E46" i="10"/>
  <c r="M46" i="10"/>
  <c r="I47" i="10"/>
  <c r="E48" i="10"/>
  <c r="M48" i="10"/>
  <c r="I49" i="10"/>
  <c r="E50" i="10"/>
  <c r="M50" i="10"/>
  <c r="I51" i="10"/>
  <c r="E52" i="10"/>
  <c r="M52" i="10"/>
  <c r="J12" i="10"/>
  <c r="G53" i="10"/>
  <c r="O53" i="10"/>
  <c r="J13" i="10"/>
  <c r="F14" i="10"/>
  <c r="N14" i="10"/>
  <c r="J15" i="10"/>
  <c r="F16" i="10"/>
  <c r="N16" i="10"/>
  <c r="J17" i="10"/>
  <c r="F18" i="10"/>
  <c r="N18" i="10"/>
  <c r="J19" i="10"/>
  <c r="F20" i="10"/>
  <c r="N20" i="10"/>
  <c r="J21" i="10"/>
  <c r="F22" i="10"/>
  <c r="N22" i="10"/>
  <c r="J23" i="10"/>
  <c r="F24" i="10"/>
  <c r="N24" i="10"/>
  <c r="J25" i="10"/>
  <c r="F26" i="10"/>
  <c r="N26" i="10"/>
  <c r="J27" i="10"/>
  <c r="F28" i="10"/>
  <c r="N28" i="10"/>
  <c r="J29" i="10"/>
  <c r="F30" i="10"/>
  <c r="N30" i="10"/>
  <c r="J31" i="10"/>
  <c r="F32" i="10"/>
  <c r="N32" i="10"/>
  <c r="J33" i="10"/>
  <c r="F34" i="10"/>
  <c r="N34" i="10"/>
  <c r="J35" i="10"/>
  <c r="F36" i="10"/>
  <c r="N36" i="10"/>
  <c r="J37" i="10"/>
  <c r="F38" i="10"/>
  <c r="N38" i="10"/>
  <c r="J39" i="10"/>
  <c r="F40" i="10"/>
  <c r="N40" i="10"/>
  <c r="J41" i="10"/>
  <c r="F42" i="10"/>
  <c r="N42" i="10"/>
  <c r="J43" i="10"/>
  <c r="F44" i="10"/>
  <c r="N44" i="10"/>
  <c r="J45" i="10"/>
  <c r="F46" i="10"/>
  <c r="N46" i="10"/>
  <c r="J47" i="10"/>
  <c r="F48" i="10"/>
  <c r="N48" i="10"/>
  <c r="J49" i="10"/>
  <c r="F50" i="10"/>
  <c r="N50" i="10"/>
  <c r="J51" i="10"/>
  <c r="F52" i="10"/>
  <c r="N52" i="10"/>
  <c r="K12" i="10"/>
  <c r="H53" i="10"/>
  <c r="D53" i="10"/>
  <c r="K13" i="10"/>
  <c r="G14" i="10"/>
  <c r="O14" i="10"/>
  <c r="K15" i="10"/>
  <c r="G16" i="10"/>
  <c r="O16" i="10"/>
  <c r="K17" i="10"/>
  <c r="G18" i="10"/>
  <c r="O18" i="10"/>
  <c r="K19" i="10"/>
  <c r="G20" i="10"/>
  <c r="O20" i="10"/>
  <c r="K21" i="10"/>
  <c r="G22" i="10"/>
  <c r="O22" i="10"/>
  <c r="K23" i="10"/>
  <c r="G24" i="10"/>
  <c r="O24" i="10"/>
  <c r="K25" i="10"/>
  <c r="G26" i="10"/>
  <c r="O26" i="10"/>
  <c r="K27" i="10"/>
  <c r="G28" i="10"/>
  <c r="O28" i="10"/>
  <c r="K29" i="10"/>
  <c r="G30" i="10"/>
  <c r="O30" i="10"/>
  <c r="K31" i="10"/>
  <c r="G32" i="10"/>
  <c r="O32" i="10"/>
  <c r="K33" i="10"/>
  <c r="G34" i="10"/>
  <c r="O34" i="10"/>
  <c r="K35" i="10"/>
  <c r="G36" i="10"/>
  <c r="O36" i="10"/>
  <c r="K37" i="10"/>
  <c r="G38" i="10"/>
  <c r="O38" i="10"/>
  <c r="K39" i="10"/>
  <c r="G40" i="10"/>
  <c r="O40" i="10"/>
  <c r="K41" i="10"/>
  <c r="G42" i="10"/>
  <c r="O42" i="10"/>
  <c r="K43" i="10"/>
  <c r="G44" i="10"/>
  <c r="O44" i="10"/>
  <c r="K45" i="10"/>
  <c r="G46" i="10"/>
  <c r="O46" i="10"/>
  <c r="K47" i="10"/>
  <c r="G48" i="10"/>
  <c r="O48" i="10"/>
  <c r="K49" i="10"/>
  <c r="G50" i="10"/>
  <c r="O50" i="10"/>
  <c r="K51" i="10"/>
  <c r="G52" i="10"/>
  <c r="O52" i="10"/>
  <c r="L12" i="10"/>
  <c r="I53" i="10"/>
  <c r="D13" i="10"/>
  <c r="L13" i="10"/>
  <c r="H14" i="10"/>
  <c r="D15" i="10"/>
  <c r="L15" i="10"/>
  <c r="H16" i="10"/>
  <c r="D17" i="10"/>
  <c r="L17" i="10"/>
  <c r="H18" i="10"/>
  <c r="D19" i="10"/>
  <c r="L19" i="10"/>
  <c r="H20" i="10"/>
  <c r="D21" i="10"/>
  <c r="L21" i="10"/>
  <c r="H22" i="10"/>
  <c r="D23" i="10"/>
  <c r="L23" i="10"/>
  <c r="H24" i="10"/>
  <c r="D25" i="10"/>
  <c r="L25" i="10"/>
  <c r="H26" i="10"/>
  <c r="D27" i="10"/>
  <c r="L27" i="10"/>
  <c r="H28" i="10"/>
  <c r="D29" i="10"/>
  <c r="L29" i="10"/>
  <c r="H30" i="10"/>
  <c r="D31" i="10"/>
  <c r="L31" i="10"/>
  <c r="H32" i="10"/>
  <c r="D33" i="10"/>
  <c r="L33" i="10"/>
  <c r="H34" i="10"/>
  <c r="D35" i="10"/>
  <c r="L35" i="10"/>
  <c r="H36" i="10"/>
  <c r="D37" i="10"/>
  <c r="L37" i="10"/>
  <c r="H38" i="10"/>
  <c r="D39" i="10"/>
  <c r="L39" i="10"/>
  <c r="H40" i="10"/>
  <c r="D41" i="10"/>
  <c r="L41" i="10"/>
  <c r="H42" i="10"/>
  <c r="D43" i="10"/>
  <c r="L43" i="10"/>
  <c r="H44" i="10"/>
  <c r="D45" i="10"/>
  <c r="L45" i="10"/>
  <c r="H46" i="10"/>
  <c r="D47" i="10"/>
  <c r="L47" i="10"/>
  <c r="H48" i="10"/>
  <c r="D49" i="10"/>
  <c r="L49" i="10"/>
  <c r="H50" i="10"/>
  <c r="D51" i="10"/>
  <c r="L51" i="10"/>
  <c r="H52" i="10"/>
  <c r="E12" i="10"/>
  <c r="M12" i="10"/>
  <c r="J53" i="10"/>
  <c r="E13" i="10"/>
  <c r="M13" i="10"/>
  <c r="I14" i="10"/>
  <c r="E15" i="10"/>
  <c r="M15" i="10"/>
  <c r="I16" i="10"/>
  <c r="E17" i="10"/>
  <c r="M17" i="10"/>
  <c r="I18" i="10"/>
  <c r="E19" i="10"/>
  <c r="M19" i="10"/>
  <c r="I20" i="10"/>
  <c r="E21" i="10"/>
  <c r="M21" i="10"/>
  <c r="I22" i="10"/>
  <c r="E23" i="10"/>
  <c r="M23" i="10"/>
  <c r="I24" i="10"/>
  <c r="E25" i="10"/>
  <c r="M25" i="10"/>
  <c r="I26" i="10"/>
  <c r="E27" i="10"/>
  <c r="M27" i="10"/>
  <c r="I28" i="10"/>
  <c r="E29" i="10"/>
  <c r="M29" i="10"/>
  <c r="I30" i="10"/>
  <c r="E31" i="10"/>
  <c r="M31" i="10"/>
  <c r="I32" i="10"/>
  <c r="E33" i="10"/>
  <c r="M33" i="10"/>
  <c r="I34" i="10"/>
  <c r="E35" i="10"/>
  <c r="M35" i="10"/>
  <c r="I36" i="10"/>
  <c r="E37" i="10"/>
  <c r="M37" i="10"/>
  <c r="I38" i="10"/>
  <c r="E39" i="10"/>
  <c r="M39" i="10"/>
  <c r="I40" i="10"/>
  <c r="E41" i="10"/>
  <c r="M41" i="10"/>
  <c r="I42" i="10"/>
  <c r="E43" i="10"/>
  <c r="M43" i="10"/>
  <c r="I44" i="10"/>
  <c r="E45" i="10"/>
  <c r="M45" i="10"/>
  <c r="I46" i="10"/>
  <c r="E47" i="10"/>
  <c r="M47" i="10"/>
  <c r="I48" i="10"/>
  <c r="E49" i="10"/>
  <c r="M49" i="10"/>
  <c r="I50" i="10"/>
  <c r="E51" i="10"/>
  <c r="M51" i="10"/>
  <c r="I52" i="10"/>
  <c r="F12" i="10"/>
  <c r="N12" i="10"/>
  <c r="K53" i="10"/>
  <c r="F13" i="10"/>
  <c r="N13" i="10"/>
  <c r="J14" i="10"/>
  <c r="F15" i="10"/>
  <c r="N15" i="10"/>
  <c r="J16" i="10"/>
  <c r="F17" i="10"/>
  <c r="N17" i="10"/>
  <c r="J18" i="10"/>
  <c r="F19" i="10"/>
  <c r="N19" i="10"/>
  <c r="J20" i="10"/>
  <c r="F21" i="10"/>
  <c r="N21" i="10"/>
  <c r="J22" i="10"/>
  <c r="F23" i="10"/>
  <c r="N23" i="10"/>
  <c r="J24" i="10"/>
  <c r="F25" i="10"/>
  <c r="N25" i="10"/>
  <c r="J26" i="10"/>
  <c r="F27" i="10"/>
  <c r="N27" i="10"/>
  <c r="J28" i="10"/>
  <c r="F29" i="10"/>
  <c r="N29" i="10"/>
  <c r="J30" i="10"/>
  <c r="F31" i="10"/>
  <c r="N31" i="10"/>
  <c r="J32" i="10"/>
  <c r="F33" i="10"/>
  <c r="N33" i="10"/>
  <c r="J34" i="10"/>
  <c r="F35" i="10"/>
  <c r="N35" i="10"/>
  <c r="J36" i="10"/>
  <c r="F37" i="10"/>
  <c r="N37" i="10"/>
  <c r="J38" i="10"/>
  <c r="F39" i="10"/>
  <c r="N39" i="10"/>
  <c r="J40" i="10"/>
  <c r="F41" i="10"/>
  <c r="N41" i="10"/>
  <c r="J42" i="10"/>
  <c r="F43" i="10"/>
  <c r="N43" i="10"/>
  <c r="J44" i="10"/>
  <c r="F45" i="10"/>
  <c r="N45" i="10"/>
  <c r="J46" i="10"/>
  <c r="F47" i="10"/>
  <c r="N47" i="10"/>
  <c r="J48" i="10"/>
  <c r="F49" i="10"/>
  <c r="N49" i="10"/>
  <c r="J50" i="10"/>
  <c r="F51" i="10"/>
  <c r="N51" i="10"/>
  <c r="J52" i="10"/>
  <c r="G12" i="10"/>
  <c r="O12" i="10"/>
  <c r="L53" i="10"/>
  <c r="G13" i="10"/>
  <c r="O13" i="10"/>
  <c r="K14" i="10"/>
  <c r="G15" i="10"/>
  <c r="O15" i="10"/>
  <c r="K16" i="10"/>
  <c r="G17" i="10"/>
  <c r="O17" i="10"/>
  <c r="K18" i="10"/>
  <c r="G19" i="10"/>
  <c r="O19" i="10"/>
  <c r="K20" i="10"/>
  <c r="G21" i="10"/>
  <c r="O21" i="10"/>
  <c r="K22" i="10"/>
  <c r="G23" i="10"/>
  <c r="O23" i="10"/>
  <c r="K24" i="10"/>
  <c r="G25" i="10"/>
  <c r="O25" i="10"/>
  <c r="K26" i="10"/>
  <c r="G27" i="10"/>
  <c r="O27" i="10"/>
  <c r="K28" i="10"/>
  <c r="G29" i="10"/>
  <c r="O29" i="10"/>
  <c r="K30" i="10"/>
  <c r="G31" i="10"/>
  <c r="O31" i="10"/>
  <c r="K32" i="10"/>
  <c r="G33" i="10"/>
  <c r="O33" i="10"/>
  <c r="K34" i="10"/>
  <c r="G35" i="10"/>
  <c r="O35" i="10"/>
  <c r="K36" i="10"/>
  <c r="G37" i="10"/>
  <c r="O37" i="10"/>
  <c r="K38" i="10"/>
  <c r="G39" i="10"/>
  <c r="O39" i="10"/>
  <c r="K40" i="10"/>
  <c r="G41" i="10"/>
  <c r="O41" i="10"/>
  <c r="K42" i="10"/>
  <c r="G43" i="10"/>
  <c r="O43" i="10"/>
  <c r="K44" i="10"/>
  <c r="G45" i="10"/>
  <c r="O45" i="10"/>
  <c r="K46" i="10"/>
  <c r="G47" i="10"/>
  <c r="O47" i="10"/>
  <c r="K48" i="10"/>
  <c r="G49" i="10"/>
  <c r="O49" i="10"/>
  <c r="K50" i="10"/>
  <c r="G51" i="10"/>
  <c r="O51" i="10"/>
  <c r="K52" i="10"/>
  <c r="H12" i="10"/>
  <c r="D12" i="10"/>
  <c r="L12" i="6"/>
  <c r="O44" i="6"/>
  <c r="G44" i="6"/>
  <c r="K43" i="6"/>
  <c r="O42" i="6"/>
  <c r="G42" i="6"/>
  <c r="K41" i="6"/>
  <c r="O40" i="6"/>
  <c r="G40" i="6"/>
  <c r="K39" i="6"/>
  <c r="O38" i="6"/>
  <c r="G38" i="6"/>
  <c r="K37" i="6"/>
  <c r="O36" i="6"/>
  <c r="G36" i="6"/>
  <c r="K35" i="6"/>
  <c r="O34" i="6"/>
  <c r="G34" i="6"/>
  <c r="K33" i="6"/>
  <c r="O32" i="6"/>
  <c r="G32" i="6"/>
  <c r="K31" i="6"/>
  <c r="O30" i="6"/>
  <c r="G30" i="6"/>
  <c r="K29" i="6"/>
  <c r="O28" i="6"/>
  <c r="G28" i="6"/>
  <c r="K27" i="6"/>
  <c r="O26" i="6"/>
  <c r="G26" i="6"/>
  <c r="H25" i="6"/>
  <c r="H24" i="6"/>
  <c r="G23" i="6"/>
  <c r="G22" i="6"/>
  <c r="D21" i="6"/>
  <c r="N44" i="6"/>
  <c r="F44" i="6"/>
  <c r="J43" i="6"/>
  <c r="N42" i="6"/>
  <c r="F42" i="6"/>
  <c r="J41" i="6"/>
  <c r="N40" i="6"/>
  <c r="F40" i="6"/>
  <c r="J39" i="6"/>
  <c r="N38" i="6"/>
  <c r="F38" i="6"/>
  <c r="J37" i="6"/>
  <c r="N36" i="6"/>
  <c r="F36" i="6"/>
  <c r="J35" i="6"/>
  <c r="N34" i="6"/>
  <c r="F34" i="6"/>
  <c r="J33" i="6"/>
  <c r="N32" i="6"/>
  <c r="F32" i="6"/>
  <c r="J31" i="6"/>
  <c r="N30" i="6"/>
  <c r="F30" i="6"/>
  <c r="J29" i="6"/>
  <c r="N28" i="6"/>
  <c r="F28" i="6"/>
  <c r="J27" i="6"/>
  <c r="N26" i="6"/>
  <c r="E26" i="6"/>
  <c r="G25" i="6"/>
  <c r="G24" i="6"/>
  <c r="F23" i="6"/>
  <c r="D22" i="6"/>
  <c r="O20" i="6"/>
  <c r="E44" i="6"/>
  <c r="M42" i="6"/>
  <c r="I41" i="6"/>
  <c r="M40" i="6"/>
  <c r="E40" i="6"/>
  <c r="I39" i="6"/>
  <c r="M38" i="6"/>
  <c r="E38" i="6"/>
  <c r="I37" i="6"/>
  <c r="M36" i="6"/>
  <c r="E36" i="6"/>
  <c r="I35" i="6"/>
  <c r="M34" i="6"/>
  <c r="E34" i="6"/>
  <c r="I33" i="6"/>
  <c r="M32" i="6"/>
  <c r="E32" i="6"/>
  <c r="I31" i="6"/>
  <c r="M30" i="6"/>
  <c r="E30" i="6"/>
  <c r="I29" i="6"/>
  <c r="M28" i="6"/>
  <c r="E28" i="6"/>
  <c r="I27" i="6"/>
  <c r="M26" i="6"/>
  <c r="D26" i="6"/>
  <c r="F25" i="6"/>
  <c r="D24" i="6"/>
  <c r="D23" i="6"/>
  <c r="O21" i="6"/>
  <c r="E45" i="6"/>
  <c r="M45" i="6"/>
  <c r="H13" i="6"/>
  <c r="D14" i="6"/>
  <c r="L14" i="6"/>
  <c r="H15" i="6"/>
  <c r="D16" i="6"/>
  <c r="L16" i="6"/>
  <c r="H17" i="6"/>
  <c r="D18" i="6"/>
  <c r="L18" i="6"/>
  <c r="H19" i="6"/>
  <c r="D20" i="6"/>
  <c r="F45" i="6"/>
  <c r="N45" i="6"/>
  <c r="I13" i="6"/>
  <c r="E14" i="6"/>
  <c r="M14" i="6"/>
  <c r="I15" i="6"/>
  <c r="E16" i="6"/>
  <c r="M16" i="6"/>
  <c r="I17" i="6"/>
  <c r="E18" i="6"/>
  <c r="M18" i="6"/>
  <c r="I19" i="6"/>
  <c r="E20" i="6"/>
  <c r="M20" i="6"/>
  <c r="I21" i="6"/>
  <c r="E22" i="6"/>
  <c r="M22" i="6"/>
  <c r="I23" i="6"/>
  <c r="E24" i="6"/>
  <c r="M24" i="6"/>
  <c r="G45" i="6"/>
  <c r="O45" i="6"/>
  <c r="J13" i="6"/>
  <c r="F14" i="6"/>
  <c r="N14" i="6"/>
  <c r="J15" i="6"/>
  <c r="F16" i="6"/>
  <c r="N16" i="6"/>
  <c r="J17" i="6"/>
  <c r="F18" i="6"/>
  <c r="N18" i="6"/>
  <c r="J19" i="6"/>
  <c r="F20" i="6"/>
  <c r="N20" i="6"/>
  <c r="J21" i="6"/>
  <c r="F22" i="6"/>
  <c r="N22" i="6"/>
  <c r="J23" i="6"/>
  <c r="F24" i="6"/>
  <c r="N24" i="6"/>
  <c r="J25" i="6"/>
  <c r="F26" i="6"/>
  <c r="H45" i="6"/>
  <c r="D45" i="6"/>
  <c r="K13" i="6"/>
  <c r="G14" i="6"/>
  <c r="O14" i="6"/>
  <c r="K15" i="6"/>
  <c r="G16" i="6"/>
  <c r="O16" i="6"/>
  <c r="K17" i="6"/>
  <c r="G18" i="6"/>
  <c r="O18" i="6"/>
  <c r="K19" i="6"/>
  <c r="G20" i="6"/>
  <c r="I45" i="6"/>
  <c r="D13" i="6"/>
  <c r="L13" i="6"/>
  <c r="H14" i="6"/>
  <c r="D15" i="6"/>
  <c r="L15" i="6"/>
  <c r="H16" i="6"/>
  <c r="D17" i="6"/>
  <c r="L17" i="6"/>
  <c r="H18" i="6"/>
  <c r="J45" i="6"/>
  <c r="E13" i="6"/>
  <c r="M13" i="6"/>
  <c r="I14" i="6"/>
  <c r="E15" i="6"/>
  <c r="M15" i="6"/>
  <c r="I16" i="6"/>
  <c r="E17" i="6"/>
  <c r="M17" i="6"/>
  <c r="I18" i="6"/>
  <c r="E19" i="6"/>
  <c r="M19" i="6"/>
  <c r="I20" i="6"/>
  <c r="E21" i="6"/>
  <c r="M21" i="6"/>
  <c r="I22" i="6"/>
  <c r="E23" i="6"/>
  <c r="M23" i="6"/>
  <c r="I24" i="6"/>
  <c r="E25" i="6"/>
  <c r="M25" i="6"/>
  <c r="K45" i="6"/>
  <c r="F13" i="6"/>
  <c r="N13" i="6"/>
  <c r="J14" i="6"/>
  <c r="F15" i="6"/>
  <c r="N15" i="6"/>
  <c r="J16" i="6"/>
  <c r="F17" i="6"/>
  <c r="N17" i="6"/>
  <c r="J18" i="6"/>
  <c r="F19" i="6"/>
  <c r="N19" i="6"/>
  <c r="J20" i="6"/>
  <c r="F21" i="6"/>
  <c r="L45" i="6"/>
  <c r="G13" i="6"/>
  <c r="O13" i="6"/>
  <c r="K14" i="6"/>
  <c r="G15" i="6"/>
  <c r="O15" i="6"/>
  <c r="K16" i="6"/>
  <c r="G17" i="6"/>
  <c r="O17" i="6"/>
  <c r="K18" i="6"/>
  <c r="G19" i="6"/>
  <c r="M44" i="6"/>
  <c r="I43" i="6"/>
  <c r="E42" i="6"/>
  <c r="I12" i="6"/>
  <c r="L44" i="6"/>
  <c r="D44" i="6"/>
  <c r="H43" i="6"/>
  <c r="L42" i="6"/>
  <c r="D42" i="6"/>
  <c r="H41" i="6"/>
  <c r="L40" i="6"/>
  <c r="D40" i="6"/>
  <c r="H39" i="6"/>
  <c r="L38" i="6"/>
  <c r="D38" i="6"/>
  <c r="H37" i="6"/>
  <c r="L36" i="6"/>
  <c r="D36" i="6"/>
  <c r="H35" i="6"/>
  <c r="L34" i="6"/>
  <c r="D34" i="6"/>
  <c r="H33" i="6"/>
  <c r="L32" i="6"/>
  <c r="D32" i="6"/>
  <c r="H31" i="6"/>
  <c r="L30" i="6"/>
  <c r="D30" i="6"/>
  <c r="H29" i="6"/>
  <c r="L28" i="6"/>
  <c r="D28" i="6"/>
  <c r="H27" i="6"/>
  <c r="L26" i="6"/>
  <c r="O25" i="6"/>
  <c r="D25" i="6"/>
  <c r="O23" i="6"/>
  <c r="O22" i="6"/>
  <c r="N21" i="6"/>
  <c r="K20" i="6"/>
  <c r="H12" i="6"/>
  <c r="K44" i="6"/>
  <c r="O43" i="6"/>
  <c r="G43" i="6"/>
  <c r="K42" i="6"/>
  <c r="O41" i="6"/>
  <c r="G41" i="6"/>
  <c r="K40" i="6"/>
  <c r="O39" i="6"/>
  <c r="G39" i="6"/>
  <c r="K38" i="6"/>
  <c r="O37" i="6"/>
  <c r="G37" i="6"/>
  <c r="K36" i="6"/>
  <c r="O35" i="6"/>
  <c r="G35" i="6"/>
  <c r="K34" i="6"/>
  <c r="O33" i="6"/>
  <c r="G33" i="6"/>
  <c r="K32" i="6"/>
  <c r="O31" i="6"/>
  <c r="G31" i="6"/>
  <c r="K30" i="6"/>
  <c r="O29" i="6"/>
  <c r="G29" i="6"/>
  <c r="K28" i="6"/>
  <c r="O27" i="6"/>
  <c r="G27" i="6"/>
  <c r="K26" i="6"/>
  <c r="N25" i="6"/>
  <c r="O24" i="6"/>
  <c r="N23" i="6"/>
  <c r="L22" i="6"/>
  <c r="L21" i="6"/>
  <c r="H20" i="6"/>
  <c r="J44" i="6"/>
  <c r="N43" i="6"/>
  <c r="F43" i="6"/>
  <c r="J42" i="6"/>
  <c r="N41" i="6"/>
  <c r="F41" i="6"/>
  <c r="J40" i="6"/>
  <c r="N39" i="6"/>
  <c r="F39" i="6"/>
  <c r="J38" i="6"/>
  <c r="N37" i="6"/>
  <c r="F37" i="6"/>
  <c r="J36" i="6"/>
  <c r="N35" i="6"/>
  <c r="F35" i="6"/>
  <c r="J34" i="6"/>
  <c r="N33" i="6"/>
  <c r="F33" i="6"/>
  <c r="J32" i="6"/>
  <c r="N31" i="6"/>
  <c r="F31" i="6"/>
  <c r="J30" i="6"/>
  <c r="N29" i="6"/>
  <c r="F29" i="6"/>
  <c r="J28" i="6"/>
  <c r="N27" i="6"/>
  <c r="F27" i="6"/>
  <c r="J26" i="6"/>
  <c r="L25" i="6"/>
  <c r="L24" i="6"/>
  <c r="L23" i="6"/>
  <c r="K22" i="6"/>
  <c r="K21" i="6"/>
  <c r="O19" i="6"/>
  <c r="M43" i="6"/>
  <c r="I42" i="6"/>
  <c r="M41" i="6"/>
  <c r="E41" i="6"/>
  <c r="I40" i="6"/>
  <c r="M39" i="6"/>
  <c r="E39" i="6"/>
  <c r="I38" i="6"/>
  <c r="M37" i="6"/>
  <c r="E37" i="6"/>
  <c r="I36" i="6"/>
  <c r="M35" i="6"/>
  <c r="E35" i="6"/>
  <c r="I34" i="6"/>
  <c r="M33" i="6"/>
  <c r="E33" i="6"/>
  <c r="I32" i="6"/>
  <c r="M31" i="6"/>
  <c r="E31" i="6"/>
  <c r="I30" i="6"/>
  <c r="M29" i="6"/>
  <c r="E29" i="6"/>
  <c r="I28" i="6"/>
  <c r="M27" i="6"/>
  <c r="E27" i="6"/>
  <c r="I26" i="6"/>
  <c r="K25" i="6"/>
  <c r="K24" i="6"/>
  <c r="K23" i="6"/>
  <c r="J22" i="6"/>
  <c r="H21" i="6"/>
  <c r="L19" i="6"/>
  <c r="I44" i="6"/>
  <c r="M12" i="6"/>
  <c r="E12" i="6"/>
  <c r="H44" i="6"/>
  <c r="L43" i="6"/>
  <c r="D43" i="6"/>
  <c r="H42" i="6"/>
  <c r="L41" i="6"/>
  <c r="D41" i="6"/>
  <c r="H40" i="6"/>
  <c r="L39" i="6"/>
  <c r="D39" i="6"/>
  <c r="H38" i="6"/>
  <c r="L37" i="6"/>
  <c r="D37" i="6"/>
  <c r="H36" i="6"/>
  <c r="L35" i="6"/>
  <c r="D35" i="6"/>
  <c r="H34" i="6"/>
  <c r="L33" i="6"/>
  <c r="D33" i="6"/>
  <c r="H32" i="6"/>
  <c r="L31" i="6"/>
  <c r="D31" i="6"/>
  <c r="H30" i="6"/>
  <c r="L29" i="6"/>
  <c r="D29" i="6"/>
  <c r="H28" i="6"/>
  <c r="L27" i="6"/>
  <c r="D27" i="6"/>
  <c r="H26" i="6"/>
  <c r="I25" i="6"/>
  <c r="J24" i="6"/>
  <c r="H23" i="6"/>
  <c r="H22" i="6"/>
  <c r="G21" i="6"/>
  <c r="D19" i="6"/>
  <c r="G248" i="14"/>
  <c r="A198" i="14"/>
  <c r="G192" i="14"/>
  <c r="J6" i="5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F17" i="14"/>
  <c r="F15" i="14"/>
  <c r="F13" i="14"/>
  <c r="F9" i="14"/>
  <c r="F7" i="14"/>
  <c r="F11" i="14"/>
  <c r="J188" i="14"/>
  <c r="J7" i="18"/>
  <c r="J8" i="18" s="1"/>
  <c r="J9" i="18" s="1"/>
  <c r="J10" i="18" s="1"/>
  <c r="J11" i="18" s="1"/>
  <c r="J12" i="18" s="1"/>
  <c r="J13" i="18" s="1"/>
  <c r="J14" i="18" s="1"/>
  <c r="J15" i="18" s="1"/>
  <c r="J16" i="18" s="1"/>
  <c r="J17" i="18" s="1"/>
  <c r="J18" i="18" s="1"/>
  <c r="J19" i="18" s="1"/>
  <c r="J20" i="18" s="1"/>
  <c r="J21" i="18" s="1"/>
  <c r="J22" i="18" s="1"/>
  <c r="J23" i="18" s="1"/>
  <c r="J24" i="18" s="1"/>
  <c r="J25" i="18" s="1"/>
  <c r="J26" i="18" s="1"/>
  <c r="J27" i="18" s="1"/>
  <c r="J28" i="18" s="1"/>
  <c r="J29" i="18" s="1"/>
  <c r="J30" i="18" s="1"/>
  <c r="J31" i="18" s="1"/>
  <c r="J32" i="18" s="1"/>
  <c r="J33" i="18" s="1"/>
  <c r="J34" i="18" s="1"/>
  <c r="J35" i="18" s="1"/>
  <c r="J36" i="18" s="1"/>
  <c r="J37" i="18" s="1"/>
  <c r="J38" i="18" s="1"/>
  <c r="J39" i="18" s="1"/>
  <c r="J40" i="18" s="1"/>
  <c r="J41" i="18" s="1"/>
  <c r="J42" i="18" s="1"/>
  <c r="J43" i="18" s="1"/>
  <c r="J44" i="18" s="1"/>
  <c r="J45" i="18" s="1"/>
  <c r="J46" i="18" s="1"/>
  <c r="J47" i="18" s="1"/>
  <c r="J48" i="18" s="1"/>
  <c r="J49" i="18" s="1"/>
  <c r="J50" i="18" s="1"/>
  <c r="J51" i="18" s="1"/>
  <c r="J52" i="18" s="1"/>
  <c r="J53" i="18" s="1"/>
  <c r="J54" i="18" s="1"/>
  <c r="J55" i="18" s="1"/>
  <c r="J56" i="18" s="1"/>
  <c r="J57" i="18" s="1"/>
  <c r="J58" i="18" s="1"/>
  <c r="J59" i="18" s="1"/>
  <c r="J60" i="18" s="1"/>
  <c r="J61" i="18" s="1"/>
  <c r="J62" i="18" s="1"/>
  <c r="J63" i="18" s="1"/>
  <c r="J64" i="18" s="1"/>
  <c r="J65" i="18" s="1"/>
  <c r="J66" i="18" s="1"/>
  <c r="J67" i="18" s="1"/>
  <c r="J68" i="18" s="1"/>
  <c r="J69" i="18" s="1"/>
  <c r="J70" i="18" s="1"/>
  <c r="J71" i="18" s="1"/>
  <c r="J72" i="18" s="1"/>
  <c r="J73" i="18" s="1"/>
  <c r="J74" i="18" s="1"/>
  <c r="J75" i="18" s="1"/>
  <c r="J76" i="18" s="1"/>
  <c r="J77" i="18" s="1"/>
  <c r="J78" i="18" s="1"/>
  <c r="J79" i="18" s="1"/>
  <c r="J80" i="18" s="1"/>
  <c r="J81" i="18" s="1"/>
  <c r="J82" i="18" s="1"/>
  <c r="J83" i="18" s="1"/>
  <c r="J84" i="18" s="1"/>
  <c r="J85" i="18" s="1"/>
  <c r="J86" i="18" s="1"/>
  <c r="J87" i="18" s="1"/>
  <c r="J88" i="18" s="1"/>
  <c r="J89" i="18" s="1"/>
  <c r="J90" i="18" s="1"/>
  <c r="J91" i="18" s="1"/>
  <c r="J92" i="18" s="1"/>
  <c r="J93" i="18" s="1"/>
  <c r="J94" i="18" s="1"/>
  <c r="J95" i="18" s="1"/>
  <c r="J96" i="18" s="1"/>
  <c r="J97" i="18" s="1"/>
  <c r="J98" i="18" s="1"/>
  <c r="J99" i="18" s="1"/>
  <c r="J100" i="18" s="1"/>
  <c r="J101" i="18" s="1"/>
  <c r="J102" i="18" s="1"/>
  <c r="J103" i="18" s="1"/>
  <c r="J104" i="18" s="1"/>
  <c r="J105" i="18" s="1"/>
  <c r="J106" i="18" s="1"/>
  <c r="J107" i="18" s="1"/>
  <c r="J108" i="18" s="1"/>
  <c r="J109" i="18" s="1"/>
  <c r="J110" i="18" s="1"/>
  <c r="J111" i="18" s="1"/>
  <c r="J112" i="18" s="1"/>
  <c r="J113" i="18" s="1"/>
  <c r="J114" i="18" s="1"/>
  <c r="J115" i="18" s="1"/>
  <c r="J116" i="18" s="1"/>
  <c r="J117" i="18" s="1"/>
  <c r="J118" i="18" s="1"/>
  <c r="J119" i="18" s="1"/>
  <c r="J120" i="18" s="1"/>
  <c r="J121" i="18" s="1"/>
  <c r="J122" i="18" s="1"/>
  <c r="J123" i="18" s="1"/>
  <c r="J124" i="18" s="1"/>
  <c r="J125" i="18" s="1"/>
  <c r="J126" i="18" s="1"/>
  <c r="J127" i="18" s="1"/>
  <c r="J128" i="18" s="1"/>
  <c r="J129" i="18" s="1"/>
  <c r="J130" i="18" s="1"/>
  <c r="J131" i="18" s="1"/>
  <c r="J132" i="18" s="1"/>
  <c r="J133" i="18" s="1"/>
  <c r="J134" i="18" s="1"/>
  <c r="J135" i="18" s="1"/>
  <c r="J136" i="18" s="1"/>
  <c r="J137" i="18" s="1"/>
  <c r="J138" i="18" s="1"/>
  <c r="J139" i="18" s="1"/>
  <c r="J140" i="18" s="1"/>
  <c r="J141" i="18" s="1"/>
  <c r="J142" i="18" s="1"/>
  <c r="J143" i="18" s="1"/>
  <c r="J144" i="18" s="1"/>
  <c r="J145" i="18" s="1"/>
  <c r="J146" i="18" s="1"/>
  <c r="J147" i="18" s="1"/>
  <c r="J148" i="18" s="1"/>
  <c r="J149" i="18" s="1"/>
  <c r="J150" i="18" s="1"/>
  <c r="J151" i="18" s="1"/>
  <c r="J152" i="18" s="1"/>
  <c r="J153" i="18" s="1"/>
  <c r="J154" i="18" s="1"/>
  <c r="J155" i="18" s="1"/>
  <c r="J156" i="18" s="1"/>
  <c r="J157" i="18" s="1"/>
  <c r="J158" i="18" s="1"/>
  <c r="J159" i="18" s="1"/>
  <c r="J160" i="18" s="1"/>
  <c r="J161" i="18" s="1"/>
  <c r="J162" i="18" s="1"/>
  <c r="J163" i="18" s="1"/>
  <c r="J164" i="18" s="1"/>
  <c r="J165" i="18" s="1"/>
  <c r="J166" i="18" s="1"/>
  <c r="J167" i="18" s="1"/>
  <c r="J168" i="18" s="1"/>
  <c r="J169" i="18" s="1"/>
  <c r="J170" i="18" s="1"/>
  <c r="J171" i="18" s="1"/>
  <c r="J172" i="18" s="1"/>
  <c r="J173" i="18" s="1"/>
  <c r="J174" i="18" s="1"/>
  <c r="J175" i="18" s="1"/>
  <c r="J176" i="18" s="1"/>
  <c r="J177" i="18" s="1"/>
  <c r="J178" i="18" s="1"/>
  <c r="J179" i="18" s="1"/>
  <c r="J180" i="18" s="1"/>
  <c r="J181" i="18" s="1"/>
  <c r="J182" i="18" s="1"/>
  <c r="J183" i="18" s="1"/>
  <c r="J184" i="18" s="1"/>
  <c r="J185" i="18" s="1"/>
  <c r="J186" i="18" s="1"/>
  <c r="J187" i="18" s="1"/>
  <c r="J188" i="18" s="1"/>
  <c r="J189" i="18" s="1"/>
  <c r="J190" i="18" s="1"/>
  <c r="J191" i="18" s="1"/>
  <c r="J192" i="18" s="1"/>
  <c r="J193" i="18" s="1"/>
  <c r="J194" i="18" s="1"/>
  <c r="J195" i="18" s="1"/>
  <c r="J196" i="18" s="1"/>
  <c r="J197" i="18" s="1"/>
  <c r="J198" i="18" s="1"/>
  <c r="J199" i="18" s="1"/>
  <c r="J200" i="18" s="1"/>
  <c r="J201" i="18" s="1"/>
  <c r="J202" i="18" s="1"/>
  <c r="J203" i="18" s="1"/>
  <c r="J204" i="18" s="1"/>
  <c r="J205" i="18" s="1"/>
  <c r="J206" i="18" s="1"/>
  <c r="J207" i="18" s="1"/>
  <c r="J208" i="18" s="1"/>
  <c r="J209" i="18" s="1"/>
  <c r="J210" i="18" s="1"/>
  <c r="J211" i="18" s="1"/>
  <c r="J212" i="18" s="1"/>
  <c r="J213" i="18" s="1"/>
  <c r="J214" i="18" s="1"/>
  <c r="J215" i="18" s="1"/>
  <c r="J216" i="18" s="1"/>
  <c r="J217" i="18" s="1"/>
  <c r="J218" i="18" s="1"/>
  <c r="J219" i="18" s="1"/>
  <c r="J220" i="18" s="1"/>
  <c r="J221" i="18" s="1"/>
  <c r="J222" i="18" s="1"/>
  <c r="J223" i="18" s="1"/>
  <c r="J224" i="18" s="1"/>
  <c r="J225" i="18" s="1"/>
  <c r="J226" i="18" s="1"/>
  <c r="J227" i="18" s="1"/>
  <c r="J228" i="18" s="1"/>
  <c r="J229" i="18" s="1"/>
  <c r="J230" i="18" s="1"/>
  <c r="J231" i="18" s="1"/>
  <c r="J232" i="18" s="1"/>
  <c r="J233" i="18" s="1"/>
  <c r="J234" i="18" s="1"/>
  <c r="J235" i="18" s="1"/>
  <c r="J236" i="18" s="1"/>
  <c r="J237" i="18" s="1"/>
  <c r="J238" i="18" s="1"/>
  <c r="J239" i="18" s="1"/>
  <c r="J240" i="18" s="1"/>
  <c r="J241" i="18" s="1"/>
  <c r="J242" i="18" s="1"/>
  <c r="J243" i="18" s="1"/>
  <c r="J244" i="18" s="1"/>
  <c r="J245" i="18" s="1"/>
  <c r="J246" i="18" s="1"/>
  <c r="J247" i="18" s="1"/>
  <c r="J248" i="18" s="1"/>
  <c r="J249" i="18" s="1"/>
  <c r="J250" i="18" s="1"/>
  <c r="J251" i="18" s="1"/>
  <c r="J252" i="18" s="1"/>
  <c r="J253" i="18" s="1"/>
  <c r="J254" i="18" s="1"/>
  <c r="J255" i="18" s="1"/>
  <c r="J256" i="18" s="1"/>
  <c r="J257" i="18" s="1"/>
  <c r="J258" i="18" s="1"/>
  <c r="J259" i="18" s="1"/>
  <c r="J260" i="18" s="1"/>
  <c r="J261" i="18" s="1"/>
  <c r="J262" i="18" s="1"/>
  <c r="J263" i="18" s="1"/>
  <c r="J264" i="18" s="1"/>
  <c r="J265" i="18" s="1"/>
  <c r="J266" i="18" s="1"/>
  <c r="J267" i="18" s="1"/>
  <c r="J268" i="18" s="1"/>
  <c r="J269" i="18" s="1"/>
  <c r="J270" i="18" s="1"/>
  <c r="J271" i="18" s="1"/>
  <c r="J272" i="18" s="1"/>
  <c r="J273" i="18" s="1"/>
  <c r="J274" i="18" s="1"/>
  <c r="J275" i="18" s="1"/>
  <c r="J276" i="18" s="1"/>
  <c r="J277" i="18" s="1"/>
  <c r="J278" i="18" s="1"/>
  <c r="J279" i="18" s="1"/>
  <c r="J280" i="18" s="1"/>
  <c r="J281" i="18" s="1"/>
  <c r="J282" i="18" s="1"/>
  <c r="J283" i="18" s="1"/>
  <c r="J284" i="18" s="1"/>
  <c r="J285" i="18" s="1"/>
  <c r="J286" i="18" s="1"/>
  <c r="J287" i="18" s="1"/>
  <c r="J288" i="18" s="1"/>
  <c r="J289" i="18" s="1"/>
  <c r="J290" i="18" s="1"/>
  <c r="J291" i="18" s="1"/>
  <c r="J292" i="18" s="1"/>
  <c r="J293" i="18" s="1"/>
  <c r="J294" i="18" s="1"/>
  <c r="J295" i="18" s="1"/>
  <c r="J296" i="18" s="1"/>
  <c r="J297" i="18" s="1"/>
  <c r="J298" i="18" s="1"/>
  <c r="J299" i="18" s="1"/>
  <c r="J300" i="18" s="1"/>
  <c r="J301" i="18" s="1"/>
  <c r="J302" i="18" s="1"/>
  <c r="J303" i="18" s="1"/>
  <c r="J304" i="18" s="1"/>
  <c r="J305" i="18" s="1"/>
  <c r="J306" i="18" s="1"/>
  <c r="J307" i="18" s="1"/>
  <c r="J308" i="18" s="1"/>
  <c r="J309" i="18" s="1"/>
  <c r="J310" i="18" s="1"/>
  <c r="J311" i="18" s="1"/>
  <c r="J312" i="18" s="1"/>
  <c r="J313" i="18" s="1"/>
  <c r="J314" i="18" s="1"/>
  <c r="J315" i="18" s="1"/>
  <c r="J316" i="18" s="1"/>
  <c r="J317" i="18" s="1"/>
  <c r="J318" i="18" s="1"/>
  <c r="J319" i="18" s="1"/>
  <c r="J320" i="18" s="1"/>
  <c r="J321" i="18" s="1"/>
  <c r="J322" i="18" s="1"/>
  <c r="J323" i="18" s="1"/>
  <c r="J324" i="18" s="1"/>
  <c r="J325" i="18" s="1"/>
  <c r="J326" i="18" s="1"/>
  <c r="J327" i="18" s="1"/>
  <c r="J328" i="18" s="1"/>
  <c r="J329" i="18" s="1"/>
  <c r="J330" i="18" s="1"/>
  <c r="J331" i="18" s="1"/>
  <c r="J332" i="18" s="1"/>
  <c r="J333" i="18" s="1"/>
  <c r="J334" i="18" s="1"/>
  <c r="J335" i="18" s="1"/>
  <c r="J336" i="18" s="1"/>
  <c r="J337" i="18" s="1"/>
  <c r="J338" i="18" s="1"/>
  <c r="J339" i="18" s="1"/>
  <c r="J340" i="18" s="1"/>
  <c r="J341" i="18" s="1"/>
  <c r="J342" i="18" s="1"/>
  <c r="J343" i="18" s="1"/>
  <c r="J344" i="18" s="1"/>
  <c r="J345" i="18" s="1"/>
  <c r="J346" i="18" s="1"/>
  <c r="J347" i="18" s="1"/>
  <c r="J348" i="18" s="1"/>
  <c r="J349" i="18" s="1"/>
  <c r="J350" i="18" s="1"/>
  <c r="J351" i="18" s="1"/>
  <c r="J352" i="18" s="1"/>
  <c r="J353" i="18" s="1"/>
  <c r="J354" i="18" s="1"/>
  <c r="J355" i="18" s="1"/>
  <c r="J356" i="18" s="1"/>
  <c r="J357" i="18" s="1"/>
  <c r="J358" i="18" s="1"/>
  <c r="J359" i="18" s="1"/>
  <c r="J360" i="18" s="1"/>
  <c r="J361" i="18" s="1"/>
  <c r="J362" i="18" s="1"/>
  <c r="J363" i="18" s="1"/>
  <c r="J364" i="18" s="1"/>
  <c r="J365" i="18" s="1"/>
  <c r="J366" i="18" s="1"/>
  <c r="J367" i="18" s="1"/>
  <c r="J368" i="18" s="1"/>
  <c r="J369" i="18" s="1"/>
  <c r="J370" i="18" s="1"/>
  <c r="J371" i="18" s="1"/>
  <c r="J372" i="18" s="1"/>
  <c r="J373" i="18" s="1"/>
  <c r="J374" i="18" s="1"/>
  <c r="J375" i="18" s="1"/>
  <c r="J376" i="18" s="1"/>
  <c r="J377" i="18" s="1"/>
  <c r="J378" i="18" s="1"/>
  <c r="J379" i="18" s="1"/>
  <c r="J380" i="18" s="1"/>
  <c r="J381" i="18" s="1"/>
  <c r="J382" i="18" s="1"/>
  <c r="J383" i="18" s="1"/>
  <c r="J384" i="18" s="1"/>
  <c r="J385" i="18" s="1"/>
  <c r="J386" i="18" s="1"/>
  <c r="J387" i="18" s="1"/>
  <c r="J388" i="18" s="1"/>
  <c r="J389" i="18" s="1"/>
  <c r="J390" i="18" s="1"/>
  <c r="J391" i="18" s="1"/>
  <c r="J392" i="18" s="1"/>
  <c r="J393" i="18" s="1"/>
  <c r="J394" i="18" s="1"/>
  <c r="J395" i="18" s="1"/>
  <c r="J396" i="18" s="1"/>
  <c r="J397" i="18" s="1"/>
  <c r="J398" i="18" s="1"/>
  <c r="J399" i="18" s="1"/>
  <c r="J400" i="18" s="1"/>
  <c r="J401" i="18" s="1"/>
  <c r="J402" i="18" s="1"/>
  <c r="J403" i="18" s="1"/>
  <c r="J404" i="18" s="1"/>
  <c r="J405" i="18" s="1"/>
  <c r="J406" i="18" s="1"/>
  <c r="J407" i="18" s="1"/>
  <c r="J408" i="18" s="1"/>
  <c r="J409" i="18" s="1"/>
  <c r="J410" i="18" s="1"/>
  <c r="J411" i="18" s="1"/>
  <c r="J412" i="18" s="1"/>
  <c r="J413" i="18" s="1"/>
  <c r="J414" i="18" s="1"/>
  <c r="J415" i="18" s="1"/>
  <c r="J416" i="18" s="1"/>
  <c r="J417" i="18" s="1"/>
  <c r="J418" i="18" s="1"/>
  <c r="J419" i="18" s="1"/>
  <c r="J420" i="18" s="1"/>
  <c r="J421" i="18" s="1"/>
  <c r="J422" i="18" s="1"/>
  <c r="J423" i="18" s="1"/>
  <c r="J424" i="18" s="1"/>
  <c r="J425" i="18" s="1"/>
  <c r="J426" i="18" s="1"/>
  <c r="J427" i="18" s="1"/>
  <c r="J428" i="18" s="1"/>
  <c r="J429" i="18" s="1"/>
  <c r="J430" i="18" s="1"/>
  <c r="J431" i="18" s="1"/>
  <c r="J432" i="18" s="1"/>
  <c r="J433" i="18" s="1"/>
  <c r="J434" i="18" s="1"/>
  <c r="J435" i="18" s="1"/>
  <c r="J436" i="18" s="1"/>
  <c r="J437" i="18" s="1"/>
  <c r="J438" i="18" s="1"/>
  <c r="J439" i="18" s="1"/>
  <c r="J440" i="18" s="1"/>
  <c r="J441" i="18" s="1"/>
  <c r="J442" i="18" s="1"/>
  <c r="J443" i="18" s="1"/>
  <c r="J444" i="18" s="1"/>
  <c r="J445" i="18" s="1"/>
  <c r="J446" i="18" s="1"/>
  <c r="J447" i="18" s="1"/>
  <c r="J448" i="18" s="1"/>
  <c r="J449" i="18" s="1"/>
  <c r="J450" i="18" s="1"/>
  <c r="J451" i="18" s="1"/>
  <c r="J452" i="18" s="1"/>
  <c r="J453" i="18" s="1"/>
  <c r="J454" i="18" s="1"/>
  <c r="J455" i="18" s="1"/>
  <c r="J456" i="18" s="1"/>
  <c r="J457" i="18" s="1"/>
  <c r="J458" i="18" s="1"/>
  <c r="J459" i="18" s="1"/>
  <c r="J460" i="18" s="1"/>
  <c r="J461" i="18" s="1"/>
  <c r="J462" i="18" s="1"/>
  <c r="J463" i="18" s="1"/>
  <c r="J464" i="18" s="1"/>
  <c r="J465" i="18" s="1"/>
  <c r="J466" i="18" s="1"/>
  <c r="J467" i="18" s="1"/>
  <c r="J468" i="18" s="1"/>
  <c r="J469" i="18" s="1"/>
  <c r="J470" i="18" s="1"/>
  <c r="J471" i="18" s="1"/>
  <c r="J472" i="18" s="1"/>
  <c r="J473" i="18" s="1"/>
  <c r="J474" i="18" s="1"/>
  <c r="J475" i="18" s="1"/>
  <c r="J476" i="18" s="1"/>
  <c r="J477" i="18" s="1"/>
  <c r="J478" i="18" s="1"/>
  <c r="J479" i="18" s="1"/>
  <c r="J480" i="18" s="1"/>
  <c r="J481" i="18" s="1"/>
  <c r="J482" i="18" s="1"/>
  <c r="J483" i="18" s="1"/>
  <c r="J484" i="18" s="1"/>
  <c r="J485" i="18" s="1"/>
  <c r="J486" i="18" s="1"/>
  <c r="J487" i="18" s="1"/>
  <c r="J488" i="18" s="1"/>
  <c r="J489" i="18" s="1"/>
  <c r="J490" i="18" s="1"/>
  <c r="J491" i="18" s="1"/>
  <c r="J492" i="18" s="1"/>
  <c r="J493" i="18" s="1"/>
  <c r="J494" i="18" s="1"/>
  <c r="J495" i="18" s="1"/>
  <c r="J496" i="18" s="1"/>
  <c r="J497" i="18" s="1"/>
  <c r="J498" i="18" s="1"/>
  <c r="J499" i="18" s="1"/>
  <c r="J500" i="18" s="1"/>
  <c r="J501" i="18" s="1"/>
  <c r="J502" i="18" s="1"/>
  <c r="J503" i="18" s="1"/>
  <c r="J504" i="18" s="1"/>
  <c r="J505" i="18" s="1"/>
  <c r="J506" i="18" s="1"/>
  <c r="J507" i="18" s="1"/>
  <c r="J508" i="18" s="1"/>
  <c r="J509" i="18" s="1"/>
  <c r="J510" i="18" s="1"/>
  <c r="J511" i="18" s="1"/>
  <c r="J512" i="18" s="1"/>
  <c r="J513" i="18" s="1"/>
  <c r="J514" i="18" s="1"/>
  <c r="J515" i="18" s="1"/>
  <c r="J516" i="18" s="1"/>
  <c r="J517" i="18" s="1"/>
  <c r="J518" i="18" s="1"/>
  <c r="J519" i="18" s="1"/>
  <c r="J520" i="18" s="1"/>
  <c r="J521" i="18" s="1"/>
  <c r="J522" i="18" s="1"/>
  <c r="J523" i="18" s="1"/>
  <c r="J524" i="18" s="1"/>
  <c r="J525" i="18" s="1"/>
  <c r="J526" i="18" s="1"/>
  <c r="J527" i="18" s="1"/>
  <c r="J528" i="18" s="1"/>
  <c r="J529" i="18" s="1"/>
  <c r="J530" i="18" s="1"/>
  <c r="J531" i="18" s="1"/>
  <c r="J532" i="18" s="1"/>
  <c r="J533" i="18" s="1"/>
  <c r="J534" i="18" s="1"/>
  <c r="J535" i="18" s="1"/>
  <c r="J536" i="18" s="1"/>
  <c r="J537" i="18" s="1"/>
  <c r="J538" i="18" s="1"/>
  <c r="J539" i="18" s="1"/>
  <c r="J540" i="18" s="1"/>
  <c r="J541" i="18" s="1"/>
  <c r="J542" i="18" s="1"/>
  <c r="J543" i="18" s="1"/>
  <c r="J544" i="18" s="1"/>
  <c r="J545" i="18" s="1"/>
  <c r="J546" i="18" s="1"/>
  <c r="J547" i="18" s="1"/>
  <c r="J548" i="18" s="1"/>
  <c r="J549" i="18" s="1"/>
  <c r="J550" i="18" s="1"/>
  <c r="J551" i="18" s="1"/>
  <c r="J552" i="18" s="1"/>
  <c r="J553" i="18" s="1"/>
  <c r="J554" i="18" s="1"/>
  <c r="J555" i="18" s="1"/>
  <c r="J556" i="18" s="1"/>
  <c r="J557" i="18" s="1"/>
  <c r="J558" i="18" s="1"/>
  <c r="J559" i="18" s="1"/>
  <c r="J560" i="18" s="1"/>
  <c r="J561" i="18" s="1"/>
  <c r="J562" i="18" s="1"/>
  <c r="J563" i="18" s="1"/>
  <c r="J564" i="18" s="1"/>
  <c r="J565" i="18" s="1"/>
  <c r="J566" i="18" s="1"/>
  <c r="J567" i="18" s="1"/>
  <c r="J568" i="18" s="1"/>
  <c r="J569" i="18" s="1"/>
  <c r="J570" i="18" s="1"/>
  <c r="J571" i="18" s="1"/>
  <c r="J572" i="18" s="1"/>
  <c r="J573" i="18" s="1"/>
  <c r="J574" i="18" s="1"/>
  <c r="J575" i="18" s="1"/>
  <c r="J576" i="18" s="1"/>
  <c r="J577" i="18" s="1"/>
  <c r="J578" i="18" s="1"/>
  <c r="J579" i="18" s="1"/>
  <c r="J580" i="18" s="1"/>
  <c r="J581" i="18" s="1"/>
  <c r="J582" i="18" s="1"/>
  <c r="J583" i="18" s="1"/>
  <c r="J584" i="18" s="1"/>
  <c r="J585" i="18" s="1"/>
  <c r="J586" i="18" s="1"/>
  <c r="J587" i="18" s="1"/>
  <c r="J588" i="18" s="1"/>
  <c r="J589" i="18" s="1"/>
  <c r="J590" i="18" s="1"/>
  <c r="J591" i="18" s="1"/>
  <c r="J592" i="18" s="1"/>
  <c r="J593" i="18" s="1"/>
  <c r="J594" i="18" s="1"/>
  <c r="J595" i="18" s="1"/>
  <c r="J596" i="18" s="1"/>
  <c r="J597" i="18" s="1"/>
  <c r="J598" i="18" s="1"/>
  <c r="J599" i="18" s="1"/>
  <c r="J600" i="18" s="1"/>
  <c r="J601" i="18" s="1"/>
  <c r="J602" i="18" s="1"/>
  <c r="J603" i="18" s="1"/>
  <c r="J604" i="18" s="1"/>
  <c r="J605" i="18" s="1"/>
  <c r="J606" i="18" s="1"/>
  <c r="J607" i="18" s="1"/>
  <c r="J608" i="18" s="1"/>
  <c r="J609" i="18" s="1"/>
  <c r="J610" i="18" s="1"/>
  <c r="J611" i="18" s="1"/>
  <c r="J612" i="18" s="1"/>
  <c r="J613" i="18" s="1"/>
  <c r="J614" i="18" s="1"/>
  <c r="J615" i="18" s="1"/>
  <c r="J616" i="18" s="1"/>
  <c r="J617" i="18" s="1"/>
  <c r="J618" i="18" s="1"/>
  <c r="J619" i="18" s="1"/>
  <c r="J620" i="18" s="1"/>
  <c r="J621" i="18" s="1"/>
  <c r="J622" i="18" s="1"/>
  <c r="J623" i="18" s="1"/>
  <c r="J624" i="18" s="1"/>
  <c r="J625" i="18" s="1"/>
  <c r="J626" i="18" s="1"/>
  <c r="J627" i="18" s="1"/>
  <c r="J628" i="18" s="1"/>
  <c r="J629" i="18" s="1"/>
  <c r="J630" i="18" s="1"/>
  <c r="J631" i="18" s="1"/>
  <c r="J632" i="18" s="1"/>
  <c r="J633" i="18" s="1"/>
  <c r="J634" i="18" s="1"/>
  <c r="J635" i="18" s="1"/>
  <c r="J636" i="18" s="1"/>
  <c r="J637" i="18" s="1"/>
  <c r="J638" i="18" s="1"/>
  <c r="J639" i="18" s="1"/>
  <c r="J640" i="18" s="1"/>
  <c r="J641" i="18" s="1"/>
  <c r="J642" i="18" s="1"/>
  <c r="J643" i="18" s="1"/>
  <c r="J644" i="18" s="1"/>
  <c r="J645" i="18" s="1"/>
  <c r="J646" i="18" s="1"/>
  <c r="J647" i="18" s="1"/>
  <c r="J648" i="18" s="1"/>
  <c r="J649" i="18" s="1"/>
  <c r="J650" i="18" s="1"/>
  <c r="J651" i="18" s="1"/>
  <c r="J652" i="18" s="1"/>
  <c r="J653" i="18" s="1"/>
  <c r="J654" i="18" s="1"/>
  <c r="J655" i="18" s="1"/>
  <c r="J656" i="18" s="1"/>
  <c r="J657" i="18" s="1"/>
  <c r="J658" i="18" s="1"/>
  <c r="J659" i="18" s="1"/>
  <c r="J660" i="18" s="1"/>
  <c r="J661" i="18" s="1"/>
  <c r="J662" i="18" s="1"/>
  <c r="J663" i="18" s="1"/>
  <c r="J664" i="18" s="1"/>
  <c r="J665" i="18" s="1"/>
  <c r="J666" i="18" s="1"/>
  <c r="J667" i="18" s="1"/>
  <c r="J668" i="18" s="1"/>
  <c r="J669" i="18" s="1"/>
  <c r="J670" i="18" s="1"/>
  <c r="J671" i="18" s="1"/>
  <c r="J672" i="18" s="1"/>
  <c r="J673" i="18" s="1"/>
  <c r="J674" i="18" s="1"/>
  <c r="J675" i="18" s="1"/>
  <c r="J676" i="18" s="1"/>
  <c r="J677" i="18" s="1"/>
  <c r="J678" i="18" s="1"/>
  <c r="J679" i="18" s="1"/>
  <c r="J680" i="18" s="1"/>
  <c r="J681" i="18" s="1"/>
  <c r="J682" i="18" s="1"/>
  <c r="J683" i="18" s="1"/>
  <c r="J684" i="18" s="1"/>
  <c r="J685" i="18" s="1"/>
  <c r="J686" i="18" s="1"/>
  <c r="J687" i="18" s="1"/>
  <c r="J688" i="18" s="1"/>
  <c r="J689" i="18" s="1"/>
  <c r="J690" i="18" s="1"/>
  <c r="J691" i="18" s="1"/>
  <c r="J692" i="18" s="1"/>
  <c r="J693" i="18" s="1"/>
  <c r="J694" i="18" s="1"/>
  <c r="J695" i="18" s="1"/>
  <c r="J696" i="18" s="1"/>
  <c r="J697" i="18" s="1"/>
  <c r="J698" i="18" s="1"/>
  <c r="J699" i="18" s="1"/>
  <c r="J700" i="18" s="1"/>
  <c r="J701" i="18" s="1"/>
  <c r="J702" i="18" s="1"/>
  <c r="J703" i="18" s="1"/>
  <c r="J704" i="18" s="1"/>
  <c r="J705" i="18" s="1"/>
  <c r="J706" i="18" s="1"/>
  <c r="J707" i="18" s="1"/>
  <c r="J708" i="18" s="1"/>
  <c r="J709" i="18" s="1"/>
  <c r="J710" i="18" s="1"/>
  <c r="J711" i="18" s="1"/>
  <c r="J712" i="18" s="1"/>
  <c r="J713" i="18" s="1"/>
  <c r="J714" i="18" s="1"/>
  <c r="J715" i="18" s="1"/>
  <c r="J716" i="18" s="1"/>
  <c r="J717" i="18" s="1"/>
  <c r="J718" i="18" s="1"/>
  <c r="J719" i="18" s="1"/>
  <c r="J720" i="18" s="1"/>
  <c r="J721" i="18" s="1"/>
  <c r="J722" i="18" s="1"/>
  <c r="J723" i="18" s="1"/>
  <c r="J724" i="18" s="1"/>
  <c r="J725" i="18" s="1"/>
  <c r="J726" i="18" s="1"/>
  <c r="J727" i="18" s="1"/>
  <c r="J728" i="18" s="1"/>
  <c r="J729" i="18" s="1"/>
  <c r="J730" i="18" s="1"/>
  <c r="J731" i="18" s="1"/>
  <c r="J732" i="18" s="1"/>
  <c r="J733" i="18" s="1"/>
  <c r="J734" i="18" s="1"/>
  <c r="J735" i="18" s="1"/>
  <c r="J736" i="18" s="1"/>
  <c r="J737" i="18" s="1"/>
  <c r="J738" i="18" s="1"/>
  <c r="J739" i="18" s="1"/>
  <c r="J740" i="18" s="1"/>
  <c r="J741" i="18" s="1"/>
  <c r="J742" i="18" s="1"/>
  <c r="J743" i="18" s="1"/>
  <c r="J744" i="18" s="1"/>
  <c r="J745" i="18" s="1"/>
  <c r="J746" i="18" s="1"/>
  <c r="J747" i="18" s="1"/>
  <c r="J748" i="18" s="1"/>
  <c r="J749" i="18" s="1"/>
  <c r="J750" i="18" s="1"/>
  <c r="J751" i="18" s="1"/>
  <c r="J752" i="18" s="1"/>
  <c r="J753" i="18" s="1"/>
  <c r="J754" i="18" s="1"/>
  <c r="J755" i="18" s="1"/>
  <c r="J756" i="18" s="1"/>
  <c r="J757" i="18" s="1"/>
  <c r="J758" i="18" s="1"/>
  <c r="J759" i="18" s="1"/>
  <c r="J760" i="18" s="1"/>
  <c r="J761" i="18" s="1"/>
  <c r="J762" i="18" s="1"/>
  <c r="J763" i="18" s="1"/>
  <c r="J764" i="18" s="1"/>
  <c r="J765" i="18" s="1"/>
  <c r="J766" i="18" s="1"/>
  <c r="J767" i="18" s="1"/>
  <c r="J768" i="18" s="1"/>
  <c r="J769" i="18" s="1"/>
  <c r="J770" i="18" s="1"/>
  <c r="J771" i="18" s="1"/>
  <c r="J772" i="18" s="1"/>
  <c r="J773" i="18" s="1"/>
  <c r="J774" i="18" s="1"/>
  <c r="J775" i="18" s="1"/>
  <c r="J776" i="18" s="1"/>
  <c r="J777" i="18" s="1"/>
  <c r="J778" i="18" s="1"/>
  <c r="J779" i="18" s="1"/>
  <c r="J780" i="18" s="1"/>
  <c r="J781" i="18" s="1"/>
  <c r="J782" i="18" s="1"/>
  <c r="J783" i="18" s="1"/>
  <c r="J784" i="18" s="1"/>
  <c r="J785" i="18" s="1"/>
  <c r="J786" i="18" s="1"/>
  <c r="J787" i="18" s="1"/>
  <c r="J788" i="18" s="1"/>
  <c r="J789" i="18" s="1"/>
  <c r="J790" i="18" s="1"/>
  <c r="J791" i="18" s="1"/>
  <c r="J792" i="18" s="1"/>
  <c r="J793" i="18" s="1"/>
  <c r="J794" i="18" s="1"/>
  <c r="J795" i="18" s="1"/>
  <c r="J796" i="18" s="1"/>
  <c r="J797" i="18" s="1"/>
  <c r="J798" i="18" s="1"/>
  <c r="J799" i="18" s="1"/>
  <c r="J800" i="18" s="1"/>
  <c r="J801" i="18" s="1"/>
  <c r="J802" i="18" s="1"/>
  <c r="J803" i="18" s="1"/>
  <c r="J804" i="18" s="1"/>
  <c r="J805" i="18" s="1"/>
  <c r="J806" i="18" s="1"/>
  <c r="J807" i="18" s="1"/>
  <c r="J808" i="18" s="1"/>
  <c r="J809" i="18" s="1"/>
  <c r="J810" i="18" s="1"/>
  <c r="J811" i="18" s="1"/>
  <c r="J812" i="18" s="1"/>
  <c r="J813" i="18" s="1"/>
  <c r="J814" i="18" s="1"/>
  <c r="J815" i="18" s="1"/>
  <c r="J816" i="18" s="1"/>
  <c r="J817" i="18" s="1"/>
  <c r="J818" i="18" s="1"/>
  <c r="J819" i="18" s="1"/>
  <c r="J820" i="18" s="1"/>
  <c r="J821" i="18" s="1"/>
  <c r="J822" i="18" s="1"/>
  <c r="J823" i="18" s="1"/>
  <c r="J824" i="18" s="1"/>
  <c r="J825" i="18" s="1"/>
  <c r="J826" i="18" s="1"/>
  <c r="J827" i="18" s="1"/>
  <c r="J828" i="18" s="1"/>
  <c r="J829" i="18" s="1"/>
  <c r="J830" i="18" s="1"/>
  <c r="J831" i="18" s="1"/>
  <c r="J832" i="18" s="1"/>
  <c r="J833" i="18" s="1"/>
  <c r="J834" i="18" s="1"/>
  <c r="J835" i="18" s="1"/>
  <c r="J836" i="18" s="1"/>
  <c r="J837" i="18" s="1"/>
  <c r="J838" i="18" s="1"/>
  <c r="J839" i="18" s="1"/>
  <c r="J840" i="18" s="1"/>
  <c r="J841" i="18" s="1"/>
  <c r="J842" i="18" s="1"/>
  <c r="J843" i="18" s="1"/>
  <c r="J844" i="18" s="1"/>
  <c r="J845" i="18" s="1"/>
  <c r="J846" i="18" s="1"/>
  <c r="J847" i="18" s="1"/>
  <c r="J848" i="18" s="1"/>
  <c r="J849" i="18" s="1"/>
  <c r="J850" i="18" s="1"/>
  <c r="J851" i="18" s="1"/>
  <c r="J852" i="18" s="1"/>
  <c r="J853" i="18" s="1"/>
  <c r="J854" i="18" s="1"/>
  <c r="J855" i="18" s="1"/>
  <c r="J856" i="18" s="1"/>
  <c r="J857" i="18" s="1"/>
  <c r="J858" i="18" s="1"/>
  <c r="J859" i="18" s="1"/>
  <c r="J860" i="18" s="1"/>
  <c r="J861" i="18" s="1"/>
  <c r="J862" i="18" s="1"/>
  <c r="J863" i="18" s="1"/>
  <c r="J864" i="18" s="1"/>
  <c r="J865" i="18" s="1"/>
  <c r="J866" i="18" s="1"/>
  <c r="J867" i="18" s="1"/>
  <c r="J868" i="18" s="1"/>
  <c r="J869" i="18" s="1"/>
  <c r="J870" i="18" s="1"/>
  <c r="J871" i="18" s="1"/>
  <c r="J872" i="18" s="1"/>
  <c r="J873" i="18" s="1"/>
  <c r="J874" i="18" s="1"/>
  <c r="J875" i="18" s="1"/>
  <c r="J876" i="18" s="1"/>
  <c r="J877" i="18" s="1"/>
  <c r="J878" i="18" s="1"/>
  <c r="J879" i="18" s="1"/>
  <c r="J880" i="18" s="1"/>
  <c r="J881" i="18" s="1"/>
  <c r="J882" i="18" s="1"/>
  <c r="J883" i="18" s="1"/>
  <c r="J884" i="18" s="1"/>
  <c r="J885" i="18" s="1"/>
  <c r="J886" i="18" s="1"/>
  <c r="J887" i="18" s="1"/>
  <c r="J888" i="18" s="1"/>
  <c r="J889" i="18" s="1"/>
  <c r="J890" i="18" s="1"/>
  <c r="J891" i="18" s="1"/>
  <c r="J892" i="18" s="1"/>
  <c r="J893" i="18" s="1"/>
  <c r="J894" i="18" s="1"/>
  <c r="J895" i="18" s="1"/>
  <c r="J896" i="18" s="1"/>
  <c r="J897" i="18" s="1"/>
  <c r="J898" i="18" s="1"/>
  <c r="J899" i="18" s="1"/>
  <c r="J900" i="18" s="1"/>
  <c r="J901" i="18" s="1"/>
  <c r="J902" i="18" s="1"/>
  <c r="J903" i="18" s="1"/>
  <c r="J904" i="18" s="1"/>
  <c r="J905" i="18" s="1"/>
  <c r="J906" i="18" s="1"/>
  <c r="J907" i="18" s="1"/>
  <c r="J908" i="18" s="1"/>
  <c r="J909" i="18" s="1"/>
  <c r="J910" i="18" s="1"/>
  <c r="J911" i="18" s="1"/>
  <c r="J912" i="18" s="1"/>
  <c r="J913" i="18" s="1"/>
  <c r="J914" i="18" s="1"/>
  <c r="J915" i="18" s="1"/>
  <c r="J916" i="18" s="1"/>
  <c r="J917" i="18" s="1"/>
  <c r="J918" i="18" s="1"/>
  <c r="J919" i="18" s="1"/>
  <c r="J920" i="18" s="1"/>
  <c r="J921" i="18" s="1"/>
  <c r="J922" i="18" s="1"/>
  <c r="J923" i="18" s="1"/>
  <c r="J924" i="18" s="1"/>
  <c r="J925" i="18" s="1"/>
  <c r="J926" i="18" s="1"/>
  <c r="J927" i="18" s="1"/>
  <c r="J928" i="18" s="1"/>
  <c r="J929" i="18" s="1"/>
  <c r="J930" i="18" s="1"/>
  <c r="J931" i="18" s="1"/>
  <c r="J932" i="18" s="1"/>
  <c r="J933" i="18" s="1"/>
  <c r="J934" i="18" s="1"/>
  <c r="J935" i="18" s="1"/>
  <c r="J936" i="18" s="1"/>
  <c r="J937" i="18" s="1"/>
  <c r="J938" i="18" s="1"/>
  <c r="J939" i="18" s="1"/>
  <c r="J940" i="18" s="1"/>
  <c r="J941" i="18" s="1"/>
  <c r="J942" i="18" s="1"/>
  <c r="J943" i="18" s="1"/>
  <c r="J944" i="18" s="1"/>
  <c r="J945" i="18" s="1"/>
  <c r="J946" i="18" s="1"/>
  <c r="J947" i="18" s="1"/>
  <c r="J948" i="18" s="1"/>
  <c r="J949" i="18" s="1"/>
  <c r="J950" i="18" s="1"/>
  <c r="J951" i="18" s="1"/>
  <c r="J952" i="18" s="1"/>
  <c r="J953" i="18" s="1"/>
  <c r="J954" i="18" s="1"/>
  <c r="J955" i="18" s="1"/>
  <c r="J956" i="18" s="1"/>
  <c r="J957" i="18" s="1"/>
  <c r="J958" i="18" s="1"/>
  <c r="J959" i="18" s="1"/>
  <c r="J960" i="18" s="1"/>
  <c r="J961" i="18" s="1"/>
  <c r="J962" i="18" s="1"/>
  <c r="J963" i="18" s="1"/>
  <c r="J964" i="18" s="1"/>
  <c r="J965" i="18" s="1"/>
  <c r="J966" i="18" s="1"/>
  <c r="J967" i="18" s="1"/>
  <c r="J968" i="18" s="1"/>
  <c r="J969" i="18" s="1"/>
  <c r="J970" i="18" s="1"/>
  <c r="J971" i="18" s="1"/>
  <c r="J972" i="18" s="1"/>
  <c r="J973" i="18" s="1"/>
  <c r="J974" i="18" s="1"/>
  <c r="J975" i="18" s="1"/>
  <c r="J976" i="18" s="1"/>
  <c r="J977" i="18" s="1"/>
  <c r="J978" i="18" s="1"/>
  <c r="J979" i="18" s="1"/>
  <c r="J980" i="18" s="1"/>
  <c r="J981" i="18" s="1"/>
  <c r="J982" i="18" s="1"/>
  <c r="J983" i="18" s="1"/>
  <c r="J984" i="18" s="1"/>
  <c r="J985" i="18" s="1"/>
  <c r="J986" i="18" s="1"/>
  <c r="J987" i="18" s="1"/>
  <c r="J988" i="18" s="1"/>
  <c r="J989" i="18" s="1"/>
  <c r="J990" i="18" s="1"/>
  <c r="J991" i="18" s="1"/>
  <c r="J992" i="18" s="1"/>
  <c r="H7" i="19"/>
  <c r="G184" i="14"/>
  <c r="F177" i="14"/>
  <c r="K190" i="14"/>
  <c r="A2" i="5"/>
  <c r="J993" i="18" l="1"/>
  <c r="J994" i="18" s="1"/>
  <c r="J995" i="18" s="1"/>
  <c r="J996" i="18" s="1"/>
  <c r="J997" i="18" s="1"/>
  <c r="J998" i="18" s="1"/>
  <c r="J999" i="18" s="1"/>
  <c r="J1000" i="18" s="1"/>
  <c r="J1001" i="18" s="1"/>
  <c r="J1002" i="18" s="1"/>
  <c r="J1003" i="18" s="1"/>
  <c r="J1004" i="18" s="1"/>
  <c r="J1005" i="18" s="1"/>
  <c r="J1006" i="18" s="1"/>
  <c r="J1007" i="18" s="1"/>
  <c r="J1008" i="18" s="1"/>
  <c r="J1009" i="18" s="1"/>
  <c r="J1010" i="18" s="1"/>
  <c r="J208" i="14" s="1"/>
  <c r="J35" i="5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116" i="5" s="1"/>
  <c r="J117" i="5" s="1"/>
  <c r="J118" i="5" s="1"/>
  <c r="J119" i="5" s="1"/>
  <c r="J120" i="5" s="1"/>
  <c r="J121" i="5" s="1"/>
  <c r="J122" i="5" s="1"/>
  <c r="J123" i="5" s="1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J146" i="5" s="1"/>
  <c r="J147" i="5" s="1"/>
  <c r="J148" i="5" s="1"/>
  <c r="J149" i="5" s="1"/>
  <c r="J150" i="5" s="1"/>
  <c r="J151" i="5" s="1"/>
  <c r="J152" i="5" s="1"/>
  <c r="J153" i="5" s="1"/>
  <c r="J154" i="5" s="1"/>
  <c r="J155" i="5" s="1"/>
  <c r="J156" i="5" s="1"/>
  <c r="J157" i="5" s="1"/>
  <c r="J158" i="5" s="1"/>
  <c r="J159" i="5" s="1"/>
  <c r="J160" i="5" s="1"/>
  <c r="J161" i="5" s="1"/>
  <c r="J162" i="5" s="1"/>
  <c r="J163" i="5" s="1"/>
  <c r="J164" i="5" s="1"/>
  <c r="J165" i="5" s="1"/>
  <c r="J166" i="5" s="1"/>
  <c r="J167" i="5" s="1"/>
  <c r="J168" i="5" s="1"/>
  <c r="J169" i="5" s="1"/>
  <c r="J170" i="5" s="1"/>
  <c r="J171" i="5" s="1"/>
  <c r="J172" i="5" s="1"/>
  <c r="J173" i="5" s="1"/>
  <c r="J174" i="5" s="1"/>
  <c r="J175" i="5" s="1"/>
  <c r="J176" i="5" s="1"/>
  <c r="J177" i="5" s="1"/>
  <c r="J178" i="5" s="1"/>
  <c r="J179" i="5" s="1"/>
  <c r="J180" i="5" s="1"/>
  <c r="J181" i="5" s="1"/>
  <c r="J182" i="5" s="1"/>
  <c r="J183" i="5" s="1"/>
  <c r="J184" i="5" s="1"/>
  <c r="J185" i="5" s="1"/>
  <c r="J186" i="5" s="1"/>
  <c r="J187" i="5" s="1"/>
  <c r="J188" i="5" s="1"/>
  <c r="J189" i="5" s="1"/>
  <c r="J190" i="5" s="1"/>
  <c r="J191" i="5" s="1"/>
  <c r="J192" i="5" s="1"/>
  <c r="J193" i="5" s="1"/>
  <c r="J194" i="5" s="1"/>
  <c r="J195" i="5" s="1"/>
  <c r="J196" i="5" s="1"/>
  <c r="J197" i="5" s="1"/>
  <c r="J198" i="5" s="1"/>
  <c r="J199" i="5" s="1"/>
  <c r="J200" i="5" s="1"/>
  <c r="J201" i="5" s="1"/>
  <c r="J202" i="5" s="1"/>
  <c r="J203" i="5" s="1"/>
  <c r="J204" i="5" s="1"/>
  <c r="J205" i="5" s="1"/>
  <c r="J206" i="5" s="1"/>
  <c r="J207" i="5" s="1"/>
  <c r="J208" i="5" s="1"/>
  <c r="J209" i="5" s="1"/>
  <c r="J210" i="5" s="1"/>
  <c r="J211" i="5" s="1"/>
  <c r="J212" i="5" s="1"/>
  <c r="J213" i="5" s="1"/>
  <c r="J214" i="5" s="1"/>
  <c r="J215" i="5" s="1"/>
  <c r="J216" i="5" s="1"/>
  <c r="J217" i="5" s="1"/>
  <c r="J218" i="5" s="1"/>
  <c r="J219" i="5" s="1"/>
  <c r="J220" i="5" s="1"/>
  <c r="J221" i="5" s="1"/>
  <c r="J222" i="5" s="1"/>
  <c r="J223" i="5" s="1"/>
  <c r="J224" i="5" s="1"/>
  <c r="J225" i="5" s="1"/>
  <c r="J226" i="5" s="1"/>
  <c r="J227" i="5" s="1"/>
  <c r="J228" i="5" s="1"/>
  <c r="J229" i="5" s="1"/>
  <c r="J230" i="5" s="1"/>
  <c r="J231" i="5" s="1"/>
  <c r="J232" i="5" s="1"/>
  <c r="J233" i="5" s="1"/>
  <c r="J234" i="5" s="1"/>
  <c r="J235" i="5" s="1"/>
  <c r="J236" i="5" s="1"/>
  <c r="J237" i="5" s="1"/>
  <c r="J238" i="5" s="1"/>
  <c r="J239" i="5" s="1"/>
  <c r="J240" i="5" s="1"/>
  <c r="J241" i="5" s="1"/>
  <c r="J242" i="5" s="1"/>
  <c r="J243" i="5" s="1"/>
  <c r="J244" i="5" s="1"/>
  <c r="J245" i="5" s="1"/>
  <c r="J246" i="5" s="1"/>
  <c r="J247" i="5" s="1"/>
  <c r="J248" i="5" s="1"/>
  <c r="J249" i="5" s="1"/>
  <c r="J250" i="5" s="1"/>
  <c r="J251" i="5" s="1"/>
  <c r="J252" i="5" s="1"/>
  <c r="J253" i="5" s="1"/>
  <c r="J254" i="5" s="1"/>
  <c r="J255" i="5" s="1"/>
  <c r="J256" i="5" s="1"/>
  <c r="J257" i="5" s="1"/>
  <c r="J258" i="5" s="1"/>
  <c r="J259" i="5" s="1"/>
  <c r="J260" i="5" s="1"/>
  <c r="J261" i="5" s="1"/>
  <c r="J262" i="5" s="1"/>
  <c r="J263" i="5" s="1"/>
  <c r="J264" i="5" s="1"/>
  <c r="J265" i="5" s="1"/>
  <c r="J266" i="5" s="1"/>
  <c r="J267" i="5" s="1"/>
  <c r="J268" i="5" s="1"/>
  <c r="J269" i="5" s="1"/>
  <c r="J270" i="5" s="1"/>
  <c r="J271" i="5" s="1"/>
  <c r="J272" i="5" s="1"/>
  <c r="J273" i="5" s="1"/>
  <c r="J274" i="5" s="1"/>
  <c r="J275" i="5" s="1"/>
  <c r="J276" i="5" s="1"/>
  <c r="J277" i="5" s="1"/>
  <c r="J278" i="5" s="1"/>
  <c r="J279" i="5" s="1"/>
  <c r="J280" i="5" s="1"/>
  <c r="J281" i="5" s="1"/>
  <c r="J282" i="5" s="1"/>
  <c r="J283" i="5" s="1"/>
  <c r="J284" i="5" s="1"/>
  <c r="J285" i="5" s="1"/>
  <c r="J286" i="5" s="1"/>
  <c r="J287" i="5" s="1"/>
  <c r="J288" i="5" s="1"/>
  <c r="J289" i="5" s="1"/>
  <c r="J290" i="5" s="1"/>
  <c r="J291" i="5" s="1"/>
  <c r="J292" i="5" s="1"/>
  <c r="J293" i="5" s="1"/>
  <c r="J294" i="5" s="1"/>
  <c r="J295" i="5" s="1"/>
  <c r="J296" i="5" s="1"/>
  <c r="J297" i="5" s="1"/>
  <c r="J298" i="5" s="1"/>
  <c r="J299" i="5" s="1"/>
  <c r="J300" i="5" s="1"/>
  <c r="J301" i="5" s="1"/>
  <c r="J302" i="5" s="1"/>
  <c r="J303" i="5" s="1"/>
  <c r="J304" i="5" s="1"/>
  <c r="J305" i="5" s="1"/>
  <c r="J306" i="5" s="1"/>
  <c r="J307" i="5" s="1"/>
  <c r="J308" i="5" s="1"/>
  <c r="J309" i="5" s="1"/>
  <c r="J310" i="5" s="1"/>
  <c r="J311" i="5" s="1"/>
  <c r="J312" i="5" s="1"/>
  <c r="J313" i="5" s="1"/>
  <c r="J314" i="5" s="1"/>
  <c r="J315" i="5" s="1"/>
  <c r="J316" i="5" s="1"/>
  <c r="J317" i="5" s="1"/>
  <c r="J318" i="5" s="1"/>
  <c r="J319" i="5" s="1"/>
  <c r="J320" i="5" s="1"/>
  <c r="J321" i="5" s="1"/>
  <c r="J322" i="5" s="1"/>
  <c r="J323" i="5" s="1"/>
  <c r="J324" i="5" s="1"/>
  <c r="J325" i="5" s="1"/>
  <c r="J326" i="5" s="1"/>
  <c r="J327" i="5" s="1"/>
  <c r="J328" i="5" s="1"/>
  <c r="J329" i="5" s="1"/>
  <c r="J330" i="5" s="1"/>
  <c r="J331" i="5" s="1"/>
  <c r="J332" i="5" s="1"/>
  <c r="J333" i="5" s="1"/>
  <c r="J334" i="5" s="1"/>
  <c r="J335" i="5" s="1"/>
  <c r="J336" i="5" s="1"/>
  <c r="J337" i="5" s="1"/>
  <c r="J338" i="5" s="1"/>
  <c r="J339" i="5" s="1"/>
  <c r="J340" i="5" s="1"/>
  <c r="J341" i="5" s="1"/>
  <c r="J342" i="5" s="1"/>
  <c r="J343" i="5" s="1"/>
  <c r="J344" i="5" s="1"/>
  <c r="J345" i="5" s="1"/>
  <c r="J346" i="5" s="1"/>
  <c r="J347" i="5" s="1"/>
  <c r="J348" i="5" s="1"/>
  <c r="J349" i="5" s="1"/>
  <c r="J350" i="5" s="1"/>
  <c r="J351" i="5" s="1"/>
  <c r="J352" i="5" s="1"/>
  <c r="J353" i="5" s="1"/>
  <c r="J354" i="5" s="1"/>
  <c r="J355" i="5" s="1"/>
  <c r="J356" i="5" s="1"/>
  <c r="J357" i="5" s="1"/>
  <c r="J358" i="5" s="1"/>
  <c r="J359" i="5" s="1"/>
  <c r="J360" i="5" s="1"/>
  <c r="J361" i="5" s="1"/>
  <c r="J362" i="5" s="1"/>
  <c r="J363" i="5" s="1"/>
  <c r="J364" i="5" s="1"/>
  <c r="J365" i="5" s="1"/>
  <c r="J366" i="5" s="1"/>
  <c r="J367" i="5" s="1"/>
  <c r="J368" i="5" s="1"/>
  <c r="J369" i="5" s="1"/>
  <c r="J370" i="5" s="1"/>
  <c r="J371" i="5" s="1"/>
  <c r="J372" i="5" s="1"/>
  <c r="J373" i="5" s="1"/>
  <c r="J374" i="5" s="1"/>
  <c r="J375" i="5" s="1"/>
  <c r="J376" i="5" s="1"/>
  <c r="J377" i="5" s="1"/>
  <c r="J378" i="5" s="1"/>
  <c r="J379" i="5" s="1"/>
  <c r="J380" i="5" s="1"/>
  <c r="J381" i="5" s="1"/>
  <c r="J382" i="5" s="1"/>
  <c r="J383" i="5" s="1"/>
  <c r="J384" i="5" s="1"/>
  <c r="J385" i="5" s="1"/>
  <c r="J386" i="5" s="1"/>
  <c r="J387" i="5" s="1"/>
  <c r="J388" i="5" s="1"/>
  <c r="J389" i="5" s="1"/>
  <c r="J390" i="5" s="1"/>
  <c r="J391" i="5" s="1"/>
  <c r="J392" i="5" s="1"/>
  <c r="J393" i="5" s="1"/>
  <c r="J394" i="5" s="1"/>
  <c r="J395" i="5" s="1"/>
  <c r="J396" i="5" s="1"/>
  <c r="J397" i="5" s="1"/>
  <c r="J398" i="5" s="1"/>
  <c r="J399" i="5" s="1"/>
  <c r="J400" i="5" s="1"/>
  <c r="J401" i="5" s="1"/>
  <c r="J402" i="5" s="1"/>
  <c r="J403" i="5" s="1"/>
  <c r="J404" i="5" s="1"/>
  <c r="J405" i="5" s="1"/>
  <c r="J406" i="5" s="1"/>
  <c r="J407" i="5" s="1"/>
  <c r="J408" i="5" s="1"/>
  <c r="J409" i="5" s="1"/>
  <c r="J410" i="5" s="1"/>
  <c r="J411" i="5" s="1"/>
  <c r="J412" i="5" s="1"/>
  <c r="J413" i="5" s="1"/>
  <c r="J414" i="5" s="1"/>
  <c r="J415" i="5" s="1"/>
  <c r="J416" i="5" s="1"/>
  <c r="J417" i="5" s="1"/>
  <c r="J418" i="5" s="1"/>
  <c r="J419" i="5" s="1"/>
  <c r="J420" i="5" s="1"/>
  <c r="J421" i="5" s="1"/>
  <c r="J422" i="5" s="1"/>
  <c r="J423" i="5" s="1"/>
  <c r="J424" i="5" s="1"/>
  <c r="J425" i="5" s="1"/>
  <c r="J426" i="5" s="1"/>
  <c r="J427" i="5" s="1"/>
  <c r="J428" i="5" s="1"/>
  <c r="J429" i="5" s="1"/>
  <c r="J430" i="5" s="1"/>
  <c r="J431" i="5" s="1"/>
  <c r="J432" i="5" s="1"/>
  <c r="J433" i="5" s="1"/>
  <c r="J434" i="5" s="1"/>
  <c r="J435" i="5" s="1"/>
  <c r="J436" i="5" s="1"/>
  <c r="J437" i="5" s="1"/>
  <c r="J438" i="5" s="1"/>
  <c r="J439" i="5" s="1"/>
  <c r="J440" i="5" s="1"/>
  <c r="J441" i="5" s="1"/>
  <c r="J442" i="5" s="1"/>
  <c r="J443" i="5" s="1"/>
  <c r="J444" i="5" s="1"/>
  <c r="J445" i="5" s="1"/>
  <c r="J446" i="5" s="1"/>
  <c r="J447" i="5" s="1"/>
  <c r="J448" i="5" s="1"/>
  <c r="J449" i="5" s="1"/>
  <c r="J450" i="5" s="1"/>
  <c r="J451" i="5" s="1"/>
  <c r="J452" i="5" s="1"/>
  <c r="J453" i="5" s="1"/>
  <c r="J454" i="5" s="1"/>
  <c r="J455" i="5" s="1"/>
  <c r="J456" i="5" s="1"/>
  <c r="J457" i="5" s="1"/>
  <c r="J458" i="5" s="1"/>
  <c r="J459" i="5" s="1"/>
  <c r="J460" i="5" s="1"/>
  <c r="J461" i="5" s="1"/>
  <c r="J462" i="5" s="1"/>
  <c r="J463" i="5" s="1"/>
  <c r="J464" i="5" s="1"/>
  <c r="J465" i="5" s="1"/>
  <c r="J466" i="5" s="1"/>
  <c r="J467" i="5" s="1"/>
  <c r="J468" i="5" s="1"/>
  <c r="J469" i="5" s="1"/>
  <c r="J470" i="5" s="1"/>
  <c r="J471" i="5" s="1"/>
  <c r="J472" i="5" s="1"/>
  <c r="J473" i="5" s="1"/>
  <c r="J474" i="5" s="1"/>
  <c r="J475" i="5" s="1"/>
  <c r="J476" i="5" s="1"/>
  <c r="J477" i="5" s="1"/>
  <c r="J478" i="5" s="1"/>
  <c r="J479" i="5" s="1"/>
  <c r="J480" i="5" s="1"/>
  <c r="J481" i="5" s="1"/>
  <c r="J482" i="5" s="1"/>
  <c r="J483" i="5" s="1"/>
  <c r="J484" i="5" s="1"/>
  <c r="J485" i="5" s="1"/>
  <c r="J486" i="5" s="1"/>
  <c r="J487" i="5" s="1"/>
  <c r="J488" i="5" s="1"/>
  <c r="J489" i="5" s="1"/>
  <c r="J490" i="5" s="1"/>
  <c r="J491" i="5" s="1"/>
  <c r="J492" i="5" s="1"/>
  <c r="J493" i="5" s="1"/>
  <c r="J494" i="5" s="1"/>
  <c r="J495" i="5" s="1"/>
  <c r="J496" i="5" s="1"/>
  <c r="J497" i="5" s="1"/>
  <c r="J498" i="5" s="1"/>
  <c r="J499" i="5" s="1"/>
  <c r="J500" i="5" s="1"/>
  <c r="J501" i="5" s="1"/>
  <c r="J502" i="5" s="1"/>
  <c r="J503" i="5" s="1"/>
  <c r="J504" i="5" s="1"/>
  <c r="J505" i="5" s="1"/>
  <c r="J506" i="5" s="1"/>
  <c r="J507" i="5" s="1"/>
  <c r="J508" i="5" s="1"/>
  <c r="J509" i="5" s="1"/>
  <c r="J510" i="5" s="1"/>
  <c r="J511" i="5" s="1"/>
  <c r="J512" i="5" s="1"/>
  <c r="J513" i="5" s="1"/>
  <c r="J514" i="5" s="1"/>
  <c r="J515" i="5" s="1"/>
  <c r="J516" i="5" s="1"/>
  <c r="J517" i="5" s="1"/>
  <c r="J518" i="5" s="1"/>
  <c r="J519" i="5" s="1"/>
  <c r="J520" i="5" s="1"/>
  <c r="J521" i="5" s="1"/>
  <c r="J522" i="5" s="1"/>
  <c r="J523" i="5" s="1"/>
  <c r="J524" i="5" s="1"/>
  <c r="J525" i="5" s="1"/>
  <c r="J526" i="5" s="1"/>
  <c r="J527" i="5" s="1"/>
  <c r="J528" i="5" s="1"/>
  <c r="J529" i="5" s="1"/>
  <c r="J530" i="5" s="1"/>
  <c r="J531" i="5" s="1"/>
  <c r="J532" i="5" s="1"/>
  <c r="J533" i="5" s="1"/>
  <c r="J534" i="5" s="1"/>
  <c r="J535" i="5" s="1"/>
  <c r="J536" i="5" s="1"/>
  <c r="J537" i="5" s="1"/>
  <c r="J538" i="5" s="1"/>
  <c r="J539" i="5" s="1"/>
  <c r="J540" i="5" s="1"/>
  <c r="J541" i="5" s="1"/>
  <c r="J542" i="5" s="1"/>
  <c r="J543" i="5" s="1"/>
  <c r="J544" i="5" s="1"/>
  <c r="J545" i="5" s="1"/>
  <c r="J546" i="5" s="1"/>
  <c r="J547" i="5" s="1"/>
  <c r="J548" i="5" s="1"/>
  <c r="J549" i="5" s="1"/>
  <c r="J550" i="5" s="1"/>
  <c r="J551" i="5" s="1"/>
  <c r="J552" i="5" s="1"/>
  <c r="J553" i="5" s="1"/>
  <c r="J554" i="5" s="1"/>
  <c r="J555" i="5" s="1"/>
  <c r="J556" i="5" s="1"/>
  <c r="J557" i="5" s="1"/>
  <c r="J558" i="5" s="1"/>
  <c r="J559" i="5" s="1"/>
  <c r="J560" i="5" s="1"/>
  <c r="J561" i="5" s="1"/>
  <c r="J562" i="5" s="1"/>
  <c r="J563" i="5" s="1"/>
  <c r="J564" i="5" s="1"/>
  <c r="J565" i="5" s="1"/>
  <c r="J566" i="5" s="1"/>
  <c r="J567" i="5" s="1"/>
  <c r="J568" i="5" s="1"/>
  <c r="J569" i="5" s="1"/>
  <c r="J570" i="5" s="1"/>
  <c r="J571" i="5" s="1"/>
  <c r="J572" i="5" s="1"/>
  <c r="J573" i="5" s="1"/>
  <c r="J574" i="5" s="1"/>
  <c r="J575" i="5" s="1"/>
  <c r="J576" i="5" s="1"/>
  <c r="J577" i="5" s="1"/>
  <c r="J578" i="5" s="1"/>
  <c r="J579" i="5" s="1"/>
  <c r="J580" i="5" s="1"/>
  <c r="J581" i="5" s="1"/>
  <c r="J582" i="5" s="1"/>
  <c r="J583" i="5" s="1"/>
  <c r="J584" i="5" s="1"/>
  <c r="J585" i="5" s="1"/>
  <c r="J586" i="5" s="1"/>
  <c r="J587" i="5" s="1"/>
  <c r="J588" i="5" s="1"/>
  <c r="J589" i="5" s="1"/>
  <c r="J590" i="5" s="1"/>
  <c r="J591" i="5" s="1"/>
  <c r="J592" i="5" s="1"/>
  <c r="J593" i="5" s="1"/>
  <c r="J594" i="5" s="1"/>
  <c r="J595" i="5" s="1"/>
  <c r="J596" i="5" s="1"/>
  <c r="J597" i="5" s="1"/>
  <c r="J598" i="5" s="1"/>
  <c r="J599" i="5" s="1"/>
  <c r="J600" i="5" s="1"/>
  <c r="J601" i="5" s="1"/>
  <c r="J602" i="5" s="1"/>
  <c r="J603" i="5" s="1"/>
  <c r="J604" i="5" s="1"/>
  <c r="J605" i="5" s="1"/>
  <c r="J606" i="5" s="1"/>
  <c r="J607" i="5" s="1"/>
  <c r="J608" i="5" s="1"/>
  <c r="J609" i="5" s="1"/>
  <c r="J610" i="5" s="1"/>
  <c r="J611" i="5" s="1"/>
  <c r="J612" i="5" s="1"/>
  <c r="J613" i="5" s="1"/>
  <c r="J614" i="5" s="1"/>
  <c r="J615" i="5" s="1"/>
  <c r="J616" i="5" s="1"/>
  <c r="J617" i="5" s="1"/>
  <c r="J618" i="5" s="1"/>
  <c r="J619" i="5" s="1"/>
  <c r="J620" i="5" s="1"/>
  <c r="J621" i="5" s="1"/>
  <c r="J622" i="5" s="1"/>
  <c r="J623" i="5" s="1"/>
  <c r="J624" i="5" s="1"/>
  <c r="J625" i="5" s="1"/>
  <c r="J626" i="5" s="1"/>
  <c r="J627" i="5" s="1"/>
  <c r="J628" i="5" s="1"/>
  <c r="J629" i="5" s="1"/>
  <c r="J630" i="5" s="1"/>
  <c r="J631" i="5" s="1"/>
  <c r="J632" i="5" s="1"/>
  <c r="J633" i="5" s="1"/>
  <c r="J634" i="5" s="1"/>
  <c r="J635" i="5" s="1"/>
  <c r="J636" i="5" s="1"/>
  <c r="J637" i="5" s="1"/>
  <c r="J638" i="5" s="1"/>
  <c r="J639" i="5" s="1"/>
  <c r="J640" i="5" s="1"/>
  <c r="J641" i="5" s="1"/>
  <c r="J642" i="5" s="1"/>
  <c r="J643" i="5" s="1"/>
  <c r="J644" i="5" s="1"/>
  <c r="J645" i="5" s="1"/>
  <c r="J646" i="5" s="1"/>
  <c r="J647" i="5" s="1"/>
  <c r="J648" i="5" s="1"/>
  <c r="J649" i="5" s="1"/>
  <c r="J650" i="5" s="1"/>
  <c r="J651" i="5" s="1"/>
  <c r="J652" i="5" s="1"/>
  <c r="J653" i="5" s="1"/>
  <c r="J654" i="5" s="1"/>
  <c r="J655" i="5" s="1"/>
  <c r="J656" i="5" s="1"/>
  <c r="J657" i="5" s="1"/>
  <c r="J658" i="5" s="1"/>
  <c r="J659" i="5" s="1"/>
  <c r="J660" i="5" s="1"/>
  <c r="J661" i="5" s="1"/>
  <c r="J662" i="5" s="1"/>
  <c r="J663" i="5" s="1"/>
  <c r="J664" i="5" s="1"/>
  <c r="J665" i="5" s="1"/>
  <c r="J666" i="5" s="1"/>
  <c r="J667" i="5" s="1"/>
  <c r="J668" i="5" s="1"/>
  <c r="J669" i="5" s="1"/>
  <c r="J670" i="5" s="1"/>
  <c r="J671" i="5" s="1"/>
  <c r="J672" i="5" s="1"/>
  <c r="J673" i="5" s="1"/>
  <c r="J674" i="5" s="1"/>
  <c r="J675" i="5" s="1"/>
  <c r="J676" i="5" s="1"/>
  <c r="J677" i="5" s="1"/>
  <c r="J678" i="5" s="1"/>
  <c r="J679" i="5" s="1"/>
  <c r="J680" i="5" s="1"/>
  <c r="J681" i="5" s="1"/>
  <c r="J682" i="5" s="1"/>
  <c r="J683" i="5" s="1"/>
  <c r="J684" i="5" s="1"/>
  <c r="J685" i="5" s="1"/>
  <c r="J686" i="5" s="1"/>
  <c r="J687" i="5" s="1"/>
  <c r="J688" i="5" s="1"/>
  <c r="J689" i="5" s="1"/>
  <c r="J690" i="5" s="1"/>
  <c r="J691" i="5" s="1"/>
  <c r="J692" i="5" s="1"/>
  <c r="J693" i="5" s="1"/>
  <c r="J694" i="5" s="1"/>
  <c r="J695" i="5" s="1"/>
  <c r="J696" i="5" s="1"/>
  <c r="J697" i="5" s="1"/>
  <c r="J698" i="5" s="1"/>
  <c r="J699" i="5" s="1"/>
  <c r="J700" i="5" s="1"/>
  <c r="J701" i="5" s="1"/>
  <c r="J702" i="5" s="1"/>
  <c r="J703" i="5" s="1"/>
  <c r="J704" i="5" s="1"/>
  <c r="J705" i="5" s="1"/>
  <c r="J706" i="5" s="1"/>
  <c r="J707" i="5" s="1"/>
  <c r="J708" i="5" s="1"/>
  <c r="J709" i="5" s="1"/>
  <c r="J710" i="5" s="1"/>
  <c r="J711" i="5" s="1"/>
  <c r="J712" i="5" s="1"/>
  <c r="J713" i="5" s="1"/>
  <c r="J714" i="5" s="1"/>
  <c r="J715" i="5" s="1"/>
  <c r="J716" i="5" s="1"/>
  <c r="J717" i="5" s="1"/>
  <c r="J718" i="5" s="1"/>
  <c r="J719" i="5" s="1"/>
  <c r="J720" i="5" s="1"/>
  <c r="J721" i="5" s="1"/>
  <c r="J722" i="5" s="1"/>
  <c r="J723" i="5" s="1"/>
  <c r="J724" i="5" s="1"/>
  <c r="J725" i="5" s="1"/>
  <c r="J726" i="5" s="1"/>
  <c r="J727" i="5" s="1"/>
  <c r="J728" i="5" s="1"/>
  <c r="J729" i="5" s="1"/>
  <c r="J730" i="5" s="1"/>
  <c r="J731" i="5" s="1"/>
  <c r="J732" i="5" s="1"/>
  <c r="J733" i="5" s="1"/>
  <c r="J734" i="5" s="1"/>
  <c r="J735" i="5" s="1"/>
  <c r="J736" i="5" s="1"/>
  <c r="J737" i="5" s="1"/>
  <c r="J738" i="5" s="1"/>
  <c r="J739" i="5" s="1"/>
  <c r="J740" i="5" s="1"/>
  <c r="J741" i="5" s="1"/>
  <c r="J742" i="5" s="1"/>
  <c r="J743" i="5" s="1"/>
  <c r="J744" i="5" s="1"/>
  <c r="J745" i="5" s="1"/>
  <c r="J746" i="5" s="1"/>
  <c r="J747" i="5" s="1"/>
  <c r="J748" i="5" s="1"/>
  <c r="J749" i="5" s="1"/>
  <c r="J750" i="5" s="1"/>
  <c r="J751" i="5" s="1"/>
  <c r="J752" i="5" s="1"/>
  <c r="J753" i="5" s="1"/>
  <c r="J754" i="5" s="1"/>
  <c r="J755" i="5" s="1"/>
  <c r="J756" i="5" s="1"/>
  <c r="J757" i="5" s="1"/>
  <c r="J758" i="5" s="1"/>
  <c r="J759" i="5" s="1"/>
  <c r="J760" i="5" s="1"/>
  <c r="J761" i="5" s="1"/>
  <c r="J762" i="5" s="1"/>
  <c r="J763" i="5" s="1"/>
  <c r="J764" i="5" s="1"/>
  <c r="J765" i="5" s="1"/>
  <c r="J766" i="5" s="1"/>
  <c r="J767" i="5" s="1"/>
  <c r="J768" i="5" s="1"/>
  <c r="J769" i="5" s="1"/>
  <c r="J770" i="5" s="1"/>
  <c r="J771" i="5" s="1"/>
  <c r="J772" i="5" s="1"/>
  <c r="J773" i="5" s="1"/>
  <c r="J774" i="5" s="1"/>
  <c r="J775" i="5" s="1"/>
  <c r="J776" i="5" s="1"/>
  <c r="J777" i="5" s="1"/>
  <c r="J778" i="5" s="1"/>
  <c r="J779" i="5" s="1"/>
  <c r="J780" i="5" s="1"/>
  <c r="J781" i="5" s="1"/>
  <c r="J782" i="5" s="1"/>
  <c r="J783" i="5" s="1"/>
  <c r="J784" i="5" s="1"/>
  <c r="J785" i="5" s="1"/>
  <c r="J786" i="5" s="1"/>
  <c r="J787" i="5" s="1"/>
  <c r="J788" i="5" s="1"/>
  <c r="J789" i="5" s="1"/>
  <c r="J790" i="5" s="1"/>
  <c r="J791" i="5" s="1"/>
  <c r="J792" i="5" s="1"/>
  <c r="J793" i="5" s="1"/>
  <c r="J794" i="5" s="1"/>
  <c r="J795" i="5" s="1"/>
  <c r="J796" i="5" s="1"/>
  <c r="J797" i="5" s="1"/>
  <c r="J798" i="5" s="1"/>
  <c r="J799" i="5" s="1"/>
  <c r="J800" i="5" s="1"/>
  <c r="J801" i="5" s="1"/>
  <c r="J802" i="5" s="1"/>
  <c r="J803" i="5" s="1"/>
  <c r="J804" i="5" s="1"/>
  <c r="J805" i="5" s="1"/>
  <c r="J806" i="5" s="1"/>
  <c r="J807" i="5" s="1"/>
  <c r="J808" i="5" s="1"/>
  <c r="J809" i="5" s="1"/>
  <c r="J810" i="5" s="1"/>
  <c r="J811" i="5" s="1"/>
  <c r="J812" i="5" s="1"/>
  <c r="J813" i="5" s="1"/>
  <c r="J814" i="5" s="1"/>
  <c r="J815" i="5" s="1"/>
  <c r="J816" i="5" s="1"/>
  <c r="J817" i="5" s="1"/>
  <c r="J818" i="5" s="1"/>
  <c r="J819" i="5" s="1"/>
  <c r="J820" i="5" s="1"/>
  <c r="J821" i="5" s="1"/>
  <c r="J822" i="5" s="1"/>
  <c r="J823" i="5" s="1"/>
  <c r="J824" i="5" s="1"/>
  <c r="J825" i="5" s="1"/>
  <c r="J826" i="5" s="1"/>
  <c r="J827" i="5" s="1"/>
  <c r="J828" i="5" s="1"/>
  <c r="J829" i="5" s="1"/>
  <c r="J830" i="5" s="1"/>
  <c r="J831" i="5" s="1"/>
  <c r="J832" i="5" s="1"/>
  <c r="J833" i="5" s="1"/>
  <c r="J834" i="5" s="1"/>
  <c r="J835" i="5" s="1"/>
  <c r="J836" i="5" s="1"/>
  <c r="J837" i="5" s="1"/>
  <c r="J838" i="5" s="1"/>
  <c r="J839" i="5" s="1"/>
  <c r="J840" i="5" s="1"/>
  <c r="J841" i="5" s="1"/>
  <c r="J842" i="5" s="1"/>
  <c r="J843" i="5" s="1"/>
  <c r="J844" i="5" s="1"/>
  <c r="J845" i="5" s="1"/>
  <c r="J846" i="5" s="1"/>
  <c r="J847" i="5" s="1"/>
  <c r="J848" i="5" s="1"/>
  <c r="J849" i="5" s="1"/>
  <c r="J850" i="5" s="1"/>
  <c r="J851" i="5" s="1"/>
  <c r="J852" i="5" s="1"/>
  <c r="J853" i="5" s="1"/>
  <c r="J854" i="5" s="1"/>
  <c r="J855" i="5" s="1"/>
  <c r="J856" i="5" s="1"/>
  <c r="J857" i="5" s="1"/>
  <c r="J858" i="5" s="1"/>
  <c r="J859" i="5" s="1"/>
  <c r="J860" i="5" s="1"/>
  <c r="J861" i="5" s="1"/>
  <c r="J862" i="5" s="1"/>
  <c r="J863" i="5" s="1"/>
  <c r="J864" i="5" s="1"/>
  <c r="J865" i="5" s="1"/>
  <c r="J866" i="5" s="1"/>
  <c r="J867" i="5" s="1"/>
  <c r="J868" i="5" s="1"/>
  <c r="J869" i="5" s="1"/>
  <c r="J870" i="5" s="1"/>
  <c r="J871" i="5" s="1"/>
  <c r="J872" i="5" s="1"/>
  <c r="J873" i="5" s="1"/>
  <c r="J874" i="5" s="1"/>
  <c r="J875" i="5" s="1"/>
  <c r="J876" i="5" s="1"/>
  <c r="J877" i="5" s="1"/>
  <c r="J878" i="5" s="1"/>
  <c r="J879" i="5" s="1"/>
  <c r="J880" i="5" s="1"/>
  <c r="J881" i="5" s="1"/>
  <c r="J882" i="5" s="1"/>
  <c r="J883" i="5" s="1"/>
  <c r="J884" i="5" s="1"/>
  <c r="J885" i="5" s="1"/>
  <c r="J886" i="5" s="1"/>
  <c r="J887" i="5" s="1"/>
  <c r="J888" i="5" s="1"/>
  <c r="J889" i="5" s="1"/>
  <c r="J890" i="5" s="1"/>
  <c r="J891" i="5" s="1"/>
  <c r="J892" i="5" s="1"/>
  <c r="J893" i="5" s="1"/>
  <c r="J894" i="5" s="1"/>
  <c r="J895" i="5" s="1"/>
  <c r="J896" i="5" s="1"/>
  <c r="J897" i="5" s="1"/>
  <c r="J898" i="5" s="1"/>
  <c r="J899" i="5" s="1"/>
  <c r="J900" i="5" s="1"/>
  <c r="J901" i="5" s="1"/>
  <c r="J902" i="5" s="1"/>
  <c r="J903" i="5" s="1"/>
  <c r="J904" i="5" s="1"/>
  <c r="J905" i="5" s="1"/>
  <c r="J906" i="5" s="1"/>
  <c r="J907" i="5" s="1"/>
  <c r="J908" i="5" s="1"/>
  <c r="J909" i="5" s="1"/>
  <c r="J910" i="5" s="1"/>
  <c r="J911" i="5" s="1"/>
  <c r="J912" i="5" s="1"/>
  <c r="J913" i="5" s="1"/>
  <c r="J914" i="5" s="1"/>
  <c r="J915" i="5" s="1"/>
  <c r="J916" i="5" s="1"/>
  <c r="J917" i="5" s="1"/>
  <c r="J918" i="5" s="1"/>
  <c r="J919" i="5" s="1"/>
  <c r="J920" i="5" s="1"/>
  <c r="J921" i="5" s="1"/>
  <c r="J922" i="5" s="1"/>
  <c r="J923" i="5" s="1"/>
  <c r="J924" i="5" s="1"/>
  <c r="J925" i="5" s="1"/>
  <c r="J926" i="5" s="1"/>
  <c r="J927" i="5" s="1"/>
  <c r="J928" i="5" s="1"/>
  <c r="J929" i="5" s="1"/>
  <c r="J930" i="5" s="1"/>
  <c r="J931" i="5" s="1"/>
  <c r="J932" i="5" s="1"/>
  <c r="J933" i="5" s="1"/>
  <c r="J934" i="5" s="1"/>
  <c r="J935" i="5" s="1"/>
  <c r="J936" i="5" s="1"/>
  <c r="J937" i="5" s="1"/>
  <c r="J938" i="5" s="1"/>
  <c r="J939" i="5" s="1"/>
  <c r="J940" i="5" s="1"/>
  <c r="J941" i="5" s="1"/>
  <c r="J942" i="5" s="1"/>
  <c r="J943" i="5" s="1"/>
  <c r="J944" i="5" s="1"/>
  <c r="J945" i="5" s="1"/>
  <c r="J946" i="5" s="1"/>
  <c r="J947" i="5" s="1"/>
  <c r="J948" i="5" s="1"/>
  <c r="J949" i="5" s="1"/>
  <c r="J950" i="5" s="1"/>
  <c r="J951" i="5" s="1"/>
  <c r="J952" i="5" s="1"/>
  <c r="J953" i="5" s="1"/>
  <c r="J954" i="5" s="1"/>
  <c r="J955" i="5" s="1"/>
  <c r="J956" i="5" s="1"/>
  <c r="J957" i="5" s="1"/>
  <c r="J958" i="5" s="1"/>
  <c r="J959" i="5" s="1"/>
  <c r="J960" i="5" s="1"/>
  <c r="J961" i="5" s="1"/>
  <c r="J962" i="5" s="1"/>
  <c r="J963" i="5" s="1"/>
  <c r="J964" i="5" s="1"/>
  <c r="J965" i="5" s="1"/>
  <c r="J966" i="5" s="1"/>
  <c r="J967" i="5" s="1"/>
  <c r="J968" i="5" s="1"/>
  <c r="J969" i="5" s="1"/>
  <c r="J970" i="5" s="1"/>
  <c r="J971" i="5" s="1"/>
  <c r="J972" i="5" s="1"/>
  <c r="J973" i="5" s="1"/>
  <c r="J974" i="5" s="1"/>
  <c r="J975" i="5" s="1"/>
  <c r="J976" i="5" s="1"/>
  <c r="J977" i="5" s="1"/>
  <c r="J978" i="5" s="1"/>
  <c r="J979" i="5" s="1"/>
  <c r="J980" i="5" s="1"/>
  <c r="J981" i="5" s="1"/>
  <c r="J982" i="5" s="1"/>
  <c r="J983" i="5" s="1"/>
  <c r="J984" i="5" s="1"/>
  <c r="J985" i="5" s="1"/>
  <c r="J986" i="5" s="1"/>
  <c r="J987" i="5" s="1"/>
  <c r="J988" i="5" s="1"/>
  <c r="J989" i="5" s="1"/>
  <c r="J990" i="5" s="1"/>
  <c r="J991" i="5" s="1"/>
  <c r="J992" i="5" s="1"/>
  <c r="J993" i="5" s="1"/>
  <c r="J994" i="5" s="1"/>
  <c r="J995" i="5" s="1"/>
  <c r="J996" i="5" s="1"/>
  <c r="J997" i="5" s="1"/>
  <c r="J998" i="5" s="1"/>
  <c r="J999" i="5" s="1"/>
  <c r="J1000" i="5" s="1"/>
  <c r="J1001" i="5" s="1"/>
  <c r="J1002" i="5" s="1"/>
  <c r="J1003" i="5" s="1"/>
  <c r="J1004" i="5" s="1"/>
  <c r="J1005" i="5" s="1"/>
  <c r="J1006" i="5" s="1"/>
  <c r="J1007" i="5" s="1"/>
  <c r="J1008" i="5" s="1"/>
  <c r="J1009" i="5" s="1"/>
  <c r="J1010" i="5" s="1"/>
  <c r="J1011" i="5" s="1"/>
  <c r="J1012" i="5" s="1"/>
  <c r="J1013" i="5" s="1"/>
  <c r="J1014" i="5" s="1"/>
  <c r="J1015" i="5" s="1"/>
  <c r="J1016" i="5" s="1"/>
  <c r="J1017" i="5" s="1"/>
  <c r="J1018" i="5" s="1"/>
  <c r="J1019" i="5" s="1"/>
  <c r="J1020" i="5" s="1"/>
  <c r="J1021" i="5" s="1"/>
  <c r="J1022" i="5" s="1"/>
  <c r="J1023" i="5" s="1"/>
  <c r="J1024" i="5" s="1"/>
  <c r="J1025" i="5" s="1"/>
  <c r="J1026" i="5" s="1"/>
  <c r="J1027" i="5" s="1"/>
  <c r="J1028" i="5" s="1"/>
  <c r="J1029" i="5" s="1"/>
  <c r="J1030" i="5" s="1"/>
  <c r="J1031" i="5" s="1"/>
  <c r="J1032" i="5" s="1"/>
  <c r="J1033" i="5" s="1"/>
  <c r="J1034" i="5" s="1"/>
  <c r="J1035" i="5" s="1"/>
  <c r="J1036" i="5" s="1"/>
  <c r="J1037" i="5" s="1"/>
  <c r="J1038" i="5" s="1"/>
  <c r="J1039" i="5" s="1"/>
  <c r="J1040" i="5" s="1"/>
  <c r="J1041" i="5" s="1"/>
  <c r="J1042" i="5" s="1"/>
  <c r="J1043" i="5" s="1"/>
  <c r="J1044" i="5" s="1"/>
  <c r="J1045" i="5" s="1"/>
  <c r="J1046" i="5" s="1"/>
  <c r="J1047" i="5" s="1"/>
  <c r="J1048" i="5" s="1"/>
  <c r="J1049" i="5" s="1"/>
  <c r="J1050" i="5" s="1"/>
  <c r="J1051" i="5" s="1"/>
  <c r="J1052" i="5" s="1"/>
  <c r="J1053" i="5" s="1"/>
  <c r="J1054" i="5" s="1"/>
  <c r="J1055" i="5" s="1"/>
  <c r="J1056" i="5" s="1"/>
  <c r="J1057" i="5" s="1"/>
  <c r="J1058" i="5" s="1"/>
  <c r="J1059" i="5" s="1"/>
  <c r="J1060" i="5" s="1"/>
  <c r="J1061" i="5" s="1"/>
  <c r="J1062" i="5" s="1"/>
  <c r="J1063" i="5" s="1"/>
  <c r="J1064" i="5" s="1"/>
  <c r="J1065" i="5" s="1"/>
  <c r="J1066" i="5" s="1"/>
  <c r="J1067" i="5" s="1"/>
  <c r="J1068" i="5" s="1"/>
  <c r="J1069" i="5" s="1"/>
  <c r="J1070" i="5" s="1"/>
  <c r="J1071" i="5" s="1"/>
  <c r="J1072" i="5" s="1"/>
  <c r="J1073" i="5" s="1"/>
  <c r="J1074" i="5" s="1"/>
  <c r="J1075" i="5" s="1"/>
  <c r="J1076" i="5" s="1"/>
  <c r="J1077" i="5" s="1"/>
  <c r="J1078" i="5" s="1"/>
  <c r="J1079" i="5" s="1"/>
  <c r="J1080" i="5" s="1"/>
  <c r="J1081" i="5" s="1"/>
  <c r="J1082" i="5" s="1"/>
  <c r="J1083" i="5" s="1"/>
  <c r="J1084" i="5" s="1"/>
  <c r="J1085" i="5" s="1"/>
  <c r="J1086" i="5" s="1"/>
  <c r="J1087" i="5" s="1"/>
  <c r="J1088" i="5" s="1"/>
  <c r="J1089" i="5" s="1"/>
  <c r="J1090" i="5" s="1"/>
  <c r="J1091" i="5" s="1"/>
  <c r="J1092" i="5" s="1"/>
  <c r="J1093" i="5" s="1"/>
  <c r="J1094" i="5" s="1"/>
  <c r="J1095" i="5" s="1"/>
  <c r="J1096" i="5" s="1"/>
  <c r="J1097" i="5" s="1"/>
  <c r="J1098" i="5" s="1"/>
  <c r="J1099" i="5" s="1"/>
  <c r="J1100" i="5" s="1"/>
  <c r="J1101" i="5" s="1"/>
  <c r="J1102" i="5" s="1"/>
  <c r="J1103" i="5" s="1"/>
  <c r="J1104" i="5" s="1"/>
  <c r="J1105" i="5" s="1"/>
  <c r="J1106" i="5" s="1"/>
  <c r="J1107" i="5" s="1"/>
  <c r="J1108" i="5" s="1"/>
  <c r="J1109" i="5" s="1"/>
  <c r="J1110" i="5" s="1"/>
  <c r="J1111" i="5" s="1"/>
  <c r="J1112" i="5" s="1"/>
  <c r="J1113" i="5" s="1"/>
  <c r="J1114" i="5" s="1"/>
  <c r="J1115" i="5" s="1"/>
  <c r="J1116" i="5" s="1"/>
  <c r="J1117" i="5" s="1"/>
  <c r="J1118" i="5" s="1"/>
  <c r="J1119" i="5" s="1"/>
  <c r="J1120" i="5" s="1"/>
  <c r="J1121" i="5" s="1"/>
  <c r="J1122" i="5" s="1"/>
  <c r="J1123" i="5" s="1"/>
  <c r="J1124" i="5" s="1"/>
  <c r="J1125" i="5" s="1"/>
  <c r="J1126" i="5" s="1"/>
  <c r="J1127" i="5" s="1"/>
  <c r="J1128" i="5" s="1"/>
  <c r="J1129" i="5" s="1"/>
  <c r="J1130" i="5" s="1"/>
  <c r="J1131" i="5" s="1"/>
  <c r="J1132" i="5" s="1"/>
  <c r="J1133" i="5" s="1"/>
  <c r="J1134" i="5" s="1"/>
  <c r="J1135" i="5" s="1"/>
  <c r="J1136" i="5" s="1"/>
  <c r="J1137" i="5" s="1"/>
  <c r="J1138" i="5" s="1"/>
  <c r="J1139" i="5" s="1"/>
  <c r="J1140" i="5" s="1"/>
  <c r="J1141" i="5" s="1"/>
  <c r="J1142" i="5" s="1"/>
  <c r="J1143" i="5" s="1"/>
  <c r="J1144" i="5" s="1"/>
  <c r="J1145" i="5" s="1"/>
  <c r="J1146" i="5" s="1"/>
  <c r="J1147" i="5" s="1"/>
  <c r="J1148" i="5" s="1"/>
  <c r="J1149" i="5" s="1"/>
  <c r="J1150" i="5" s="1"/>
  <c r="J1151" i="5" s="1"/>
  <c r="J1152" i="5" s="1"/>
  <c r="J1153" i="5" s="1"/>
  <c r="J1154" i="5" s="1"/>
  <c r="J1155" i="5" s="1"/>
  <c r="J1156" i="5" s="1"/>
  <c r="J1157" i="5" s="1"/>
  <c r="J1158" i="5" s="1"/>
  <c r="J1159" i="5" s="1"/>
  <c r="J1160" i="5" s="1"/>
  <c r="J1161" i="5" s="1"/>
  <c r="J1162" i="5" s="1"/>
  <c r="J1163" i="5" s="1"/>
  <c r="J1164" i="5" s="1"/>
  <c r="J1165" i="5" s="1"/>
  <c r="J1166" i="5" s="1"/>
  <c r="J1167" i="5" s="1"/>
  <c r="J1168" i="5" s="1"/>
  <c r="J1169" i="5" s="1"/>
  <c r="J1170" i="5" s="1"/>
  <c r="J1171" i="5" s="1"/>
  <c r="J1172" i="5" s="1"/>
  <c r="J1173" i="5" s="1"/>
  <c r="J1174" i="5" s="1"/>
  <c r="J1175" i="5" s="1"/>
  <c r="J1176" i="5" s="1"/>
  <c r="J1177" i="5" s="1"/>
  <c r="J1178" i="5" s="1"/>
  <c r="J1179" i="5" s="1"/>
  <c r="J1180" i="5" s="1"/>
  <c r="J1181" i="5" s="1"/>
  <c r="J1182" i="5" s="1"/>
  <c r="J1183" i="5" s="1"/>
  <c r="J1184" i="5" s="1"/>
  <c r="J1185" i="5" s="1"/>
  <c r="J1186" i="5" s="1"/>
  <c r="J1187" i="5" s="1"/>
  <c r="J1188" i="5" s="1"/>
  <c r="J1189" i="5" s="1"/>
  <c r="J1190" i="5" s="1"/>
  <c r="J1191" i="5" s="1"/>
  <c r="J1192" i="5" s="1"/>
  <c r="J1193" i="5" s="1"/>
  <c r="J1194" i="5" s="1"/>
  <c r="J1195" i="5" s="1"/>
  <c r="J1196" i="5" s="1"/>
  <c r="J1197" i="5" s="1"/>
  <c r="J1198" i="5" s="1"/>
  <c r="J1199" i="5" s="1"/>
  <c r="J1200" i="5" s="1"/>
  <c r="J1201" i="5" s="1"/>
  <c r="J1202" i="5" s="1"/>
  <c r="J1203" i="5" s="1"/>
  <c r="J1204" i="5" s="1"/>
  <c r="J1205" i="5" s="1"/>
  <c r="J1206" i="5" s="1"/>
  <c r="J1207" i="5" s="1"/>
  <c r="J1208" i="5" s="1"/>
  <c r="J1209" i="5" s="1"/>
  <c r="J1210" i="5" s="1"/>
  <c r="J1211" i="5" s="1"/>
  <c r="J1212" i="5" s="1"/>
  <c r="J1213" i="5" s="1"/>
  <c r="J1214" i="5" s="1"/>
  <c r="J1215" i="5" s="1"/>
  <c r="J1216" i="5" s="1"/>
  <c r="J1217" i="5" s="1"/>
  <c r="J1218" i="5" s="1"/>
  <c r="J1219" i="5" s="1"/>
  <c r="J1220" i="5" s="1"/>
  <c r="J1221" i="5" s="1"/>
  <c r="J1222" i="5" s="1"/>
  <c r="J1223" i="5" s="1"/>
  <c r="J1224" i="5" s="1"/>
  <c r="J1225" i="5" s="1"/>
  <c r="J1226" i="5" s="1"/>
  <c r="J1227" i="5" s="1"/>
  <c r="J1228" i="5" s="1"/>
  <c r="J1229" i="5" s="1"/>
  <c r="J1230" i="5" s="1"/>
  <c r="J1231" i="5" s="1"/>
  <c r="J1232" i="5" s="1"/>
  <c r="J1233" i="5" s="1"/>
  <c r="J1234" i="5" s="1"/>
  <c r="J1235" i="5" s="1"/>
  <c r="J1236" i="5" s="1"/>
  <c r="J1237" i="5" s="1"/>
  <c r="J1238" i="5" s="1"/>
  <c r="J1239" i="5" s="1"/>
  <c r="J1240" i="5" s="1"/>
  <c r="J1241" i="5" s="1"/>
  <c r="J1242" i="5" s="1"/>
  <c r="J1243" i="5" s="1"/>
  <c r="J1244" i="5" s="1"/>
  <c r="J1245" i="5" s="1"/>
  <c r="J1246" i="5" s="1"/>
  <c r="J1247" i="5" s="1"/>
  <c r="J1248" i="5" s="1"/>
  <c r="J1249" i="5" s="1"/>
  <c r="J1250" i="5" s="1"/>
  <c r="J1251" i="5" s="1"/>
  <c r="J1252" i="5" s="1"/>
  <c r="J1253" i="5" s="1"/>
  <c r="J1254" i="5" s="1"/>
  <c r="J1255" i="5" s="1"/>
  <c r="J1256" i="5" s="1"/>
  <c r="J1257" i="5" s="1"/>
  <c r="J1258" i="5" s="1"/>
  <c r="J1259" i="5" s="1"/>
  <c r="J1260" i="5" s="1"/>
  <c r="J1261" i="5" s="1"/>
  <c r="J1262" i="5" s="1"/>
  <c r="J1263" i="5" s="1"/>
  <c r="J1264" i="5" s="1"/>
  <c r="J1265" i="5" s="1"/>
  <c r="J1266" i="5" s="1"/>
  <c r="J1267" i="5" s="1"/>
  <c r="J1268" i="5" s="1"/>
  <c r="J1269" i="5" s="1"/>
  <c r="J1270" i="5" s="1"/>
  <c r="J1271" i="5" s="1"/>
  <c r="J1272" i="5" s="1"/>
  <c r="J1273" i="5" s="1"/>
  <c r="J1274" i="5" s="1"/>
  <c r="J1275" i="5" s="1"/>
  <c r="J1276" i="5" s="1"/>
  <c r="J1277" i="5" s="1"/>
  <c r="J1278" i="5" s="1"/>
  <c r="J1279" i="5" s="1"/>
  <c r="J1280" i="5" s="1"/>
  <c r="J1281" i="5" s="1"/>
  <c r="J1282" i="5" s="1"/>
  <c r="J1283" i="5" s="1"/>
  <c r="J1284" i="5" s="1"/>
  <c r="J1285" i="5" s="1"/>
  <c r="J1286" i="5" s="1"/>
  <c r="J1287" i="5" s="1"/>
  <c r="J1288" i="5" s="1"/>
  <c r="J1289" i="5" s="1"/>
  <c r="J1290" i="5" s="1"/>
  <c r="J1291" i="5" s="1"/>
  <c r="J1292" i="5" s="1"/>
  <c r="J1293" i="5" s="1"/>
  <c r="J1294" i="5" s="1"/>
  <c r="J1295" i="5" s="1"/>
  <c r="J1296" i="5" s="1"/>
  <c r="J1297" i="5" s="1"/>
  <c r="J1298" i="5" s="1"/>
  <c r="J1299" i="5" s="1"/>
  <c r="J1300" i="5" s="1"/>
  <c r="J1301" i="5" s="1"/>
  <c r="J1302" i="5" s="1"/>
  <c r="J1303" i="5" s="1"/>
  <c r="J1304" i="5" s="1"/>
  <c r="J1305" i="5" s="1"/>
  <c r="J1306" i="5" s="1"/>
  <c r="J1307" i="5" s="1"/>
  <c r="J1308" i="5" s="1"/>
  <c r="J1309" i="5" s="1"/>
  <c r="J1310" i="5" s="1"/>
  <c r="J1311" i="5" s="1"/>
  <c r="J1312" i="5" s="1"/>
  <c r="J1313" i="5" s="1"/>
  <c r="J1314" i="5" s="1"/>
  <c r="J1315" i="5" s="1"/>
  <c r="J1316" i="5" s="1"/>
  <c r="J1317" i="5" s="1"/>
  <c r="J1318" i="5" s="1"/>
  <c r="J1319" i="5" s="1"/>
  <c r="J1320" i="5" s="1"/>
  <c r="J1321" i="5" s="1"/>
  <c r="J1322" i="5" s="1"/>
  <c r="J1323" i="5" s="1"/>
  <c r="J1324" i="5" s="1"/>
  <c r="J1325" i="5" s="1"/>
  <c r="J1326" i="5" s="1"/>
  <c r="J1327" i="5" s="1"/>
  <c r="J1328" i="5" s="1"/>
  <c r="J1329" i="5" s="1"/>
  <c r="J1330" i="5" s="1"/>
  <c r="J1331" i="5" s="1"/>
  <c r="J1332" i="5" s="1"/>
  <c r="J1333" i="5" s="1"/>
  <c r="J1334" i="5" s="1"/>
  <c r="J1335" i="5" s="1"/>
  <c r="J1336" i="5" s="1"/>
  <c r="J1337" i="5" s="1"/>
  <c r="J1338" i="5" s="1"/>
  <c r="J1339" i="5" s="1"/>
  <c r="J1340" i="5" s="1"/>
  <c r="J1341" i="5" s="1"/>
  <c r="J1342" i="5" s="1"/>
  <c r="J1343" i="5" s="1"/>
  <c r="J1344" i="5" s="1"/>
  <c r="J1345" i="5" s="1"/>
  <c r="J1346" i="5" s="1"/>
  <c r="J1347" i="5" s="1"/>
  <c r="J1348" i="5" s="1"/>
  <c r="J1349" i="5" s="1"/>
  <c r="J1350" i="5" s="1"/>
  <c r="J1351" i="5" s="1"/>
  <c r="J1352" i="5" s="1"/>
  <c r="J1353" i="5" s="1"/>
  <c r="J1354" i="5" s="1"/>
  <c r="J1355" i="5" s="1"/>
  <c r="J1356" i="5" s="1"/>
  <c r="J1357" i="5" s="1"/>
  <c r="J1358" i="5" s="1"/>
  <c r="J1359" i="5" s="1"/>
  <c r="J1360" i="5" s="1"/>
  <c r="J1361" i="5" s="1"/>
  <c r="J1362" i="5" s="1"/>
  <c r="J1363" i="5" s="1"/>
  <c r="J1364" i="5" s="1"/>
  <c r="J1365" i="5" s="1"/>
  <c r="J1366" i="5" s="1"/>
  <c r="J1367" i="5" s="1"/>
  <c r="J1368" i="5" s="1"/>
  <c r="J1369" i="5" s="1"/>
  <c r="J1370" i="5" s="1"/>
  <c r="J1371" i="5" s="1"/>
  <c r="J1372" i="5" s="1"/>
  <c r="J1373" i="5" s="1"/>
  <c r="J1374" i="5" s="1"/>
  <c r="J1375" i="5" s="1"/>
  <c r="J1376" i="5" s="1"/>
  <c r="J1377" i="5" s="1"/>
  <c r="J1378" i="5" s="1"/>
  <c r="J1379" i="5" s="1"/>
  <c r="J1380" i="5" s="1"/>
  <c r="J1381" i="5" s="1"/>
  <c r="J1382" i="5" s="1"/>
  <c r="J1383" i="5" s="1"/>
  <c r="J1384" i="5" s="1"/>
  <c r="J1385" i="5" s="1"/>
  <c r="J1386" i="5" s="1"/>
  <c r="J1387" i="5" s="1"/>
  <c r="J1388" i="5" s="1"/>
  <c r="J1389" i="5" s="1"/>
  <c r="J1390" i="5" s="1"/>
  <c r="J1391" i="5" s="1"/>
  <c r="J1392" i="5" s="1"/>
  <c r="J1393" i="5" s="1"/>
  <c r="J1394" i="5" s="1"/>
  <c r="J1395" i="5" s="1"/>
  <c r="J1396" i="5" s="1"/>
  <c r="J1397" i="5" s="1"/>
  <c r="J1398" i="5" s="1"/>
  <c r="J1399" i="5" s="1"/>
  <c r="J1400" i="5" s="1"/>
  <c r="J1401" i="5" s="1"/>
  <c r="J1402" i="5" s="1"/>
  <c r="J1403" i="5" s="1"/>
  <c r="J1404" i="5" s="1"/>
  <c r="J1405" i="5" s="1"/>
  <c r="J1406" i="5" s="1"/>
  <c r="J1407" i="5" s="1"/>
  <c r="J1408" i="5" s="1"/>
  <c r="J1409" i="5" s="1"/>
  <c r="J1410" i="5" s="1"/>
  <c r="J1411" i="5" s="1"/>
  <c r="J1412" i="5" s="1"/>
  <c r="J1413" i="5" s="1"/>
  <c r="J1414" i="5" s="1"/>
  <c r="J1415" i="5" s="1"/>
  <c r="J1416" i="5" s="1"/>
  <c r="J1417" i="5" s="1"/>
  <c r="J1418" i="5" s="1"/>
  <c r="J1419" i="5" s="1"/>
  <c r="J1420" i="5" s="1"/>
  <c r="J1421" i="5" s="1"/>
  <c r="J1422" i="5" s="1"/>
  <c r="J1423" i="5" s="1"/>
  <c r="J1424" i="5" s="1"/>
  <c r="J1425" i="5" s="1"/>
  <c r="J1426" i="5" s="1"/>
  <c r="J1427" i="5" s="1"/>
  <c r="J1428" i="5" s="1"/>
  <c r="J1429" i="5" s="1"/>
  <c r="J1430" i="5" s="1"/>
  <c r="J1431" i="5" s="1"/>
  <c r="J1432" i="5" s="1"/>
  <c r="J1433" i="5" s="1"/>
  <c r="J1434" i="5" s="1"/>
  <c r="J1435" i="5" s="1"/>
  <c r="J1436" i="5" s="1"/>
  <c r="J1437" i="5" s="1"/>
  <c r="J1438" i="5" s="1"/>
  <c r="J1439" i="5" s="1"/>
  <c r="J1440" i="5" s="1"/>
  <c r="J1441" i="5" s="1"/>
  <c r="J1442" i="5" s="1"/>
  <c r="J1443" i="5" s="1"/>
  <c r="J1444" i="5" s="1"/>
  <c r="J1445" i="5" s="1"/>
  <c r="J1446" i="5" s="1"/>
  <c r="J1447" i="5" s="1"/>
  <c r="J1448" i="5" s="1"/>
  <c r="J1449" i="5" s="1"/>
  <c r="J1450" i="5" s="1"/>
  <c r="J1451" i="5" s="1"/>
  <c r="J1452" i="5" s="1"/>
  <c r="J1453" i="5" s="1"/>
  <c r="J1454" i="5" s="1"/>
  <c r="J1455" i="5" s="1"/>
  <c r="J1456" i="5" s="1"/>
  <c r="J1457" i="5" s="1"/>
  <c r="J1458" i="5" s="1"/>
  <c r="J1459" i="5" s="1"/>
  <c r="J1460" i="5" s="1"/>
  <c r="J1461" i="5" s="1"/>
  <c r="J1462" i="5" s="1"/>
  <c r="J1463" i="5" s="1"/>
  <c r="J1464" i="5" s="1"/>
  <c r="J1465" i="5" s="1"/>
  <c r="J1466" i="5" s="1"/>
  <c r="J1467" i="5" s="1"/>
  <c r="J1468" i="5" s="1"/>
  <c r="J1469" i="5" s="1"/>
  <c r="J1470" i="5" s="1"/>
  <c r="J1471" i="5" s="1"/>
  <c r="J1472" i="5" s="1"/>
  <c r="J1473" i="5" s="1"/>
  <c r="J1474" i="5" s="1"/>
  <c r="J1475" i="5" s="1"/>
  <c r="J1476" i="5" s="1"/>
  <c r="J1477" i="5" s="1"/>
  <c r="J1478" i="5" s="1"/>
  <c r="J1479" i="5" s="1"/>
  <c r="J1480" i="5" s="1"/>
  <c r="J1481" i="5" s="1"/>
  <c r="J1482" i="5" s="1"/>
  <c r="J1483" i="5" s="1"/>
  <c r="J1484" i="5" s="1"/>
  <c r="J1485" i="5" s="1"/>
  <c r="J1486" i="5" s="1"/>
  <c r="J1487" i="5" s="1"/>
  <c r="J1488" i="5" s="1"/>
  <c r="J1489" i="5" s="1"/>
  <c r="J1490" i="5" s="1"/>
  <c r="J1491" i="5" s="1"/>
  <c r="J1492" i="5" s="1"/>
  <c r="J1493" i="5" s="1"/>
  <c r="J1494" i="5" s="1"/>
  <c r="J1495" i="5" s="1"/>
  <c r="J1496" i="5" s="1"/>
  <c r="J1497" i="5" s="1"/>
  <c r="J1498" i="5" s="1"/>
  <c r="J1499" i="5" s="1"/>
  <c r="J1500" i="5" s="1"/>
  <c r="J202" i="14" s="1"/>
  <c r="G186" i="14"/>
  <c r="F190" i="14"/>
  <c r="F188" i="14"/>
  <c r="C119" i="8"/>
  <c r="C6" i="16" l="1"/>
  <c r="V7" i="18" l="1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6" i="5" l="1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5" i="5"/>
  <c r="O6" i="5"/>
  <c r="O7" i="5"/>
  <c r="O8" i="5"/>
  <c r="O9" i="5"/>
  <c r="O10" i="5"/>
  <c r="O11" i="5"/>
  <c r="O12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5" i="5"/>
  <c r="C271" i="14" l="1"/>
  <c r="C122" i="8"/>
  <c r="C121" i="8"/>
  <c r="C120" i="8"/>
  <c r="C115" i="8"/>
  <c r="C99" i="8"/>
  <c r="C59" i="8"/>
  <c r="C43" i="8"/>
  <c r="C12" i="8"/>
  <c r="C9" i="8"/>
  <c r="C7" i="8"/>
  <c r="C6" i="17"/>
  <c r="C6" i="10"/>
  <c r="K2" i="17"/>
  <c r="G2" i="17"/>
  <c r="C2" i="17"/>
  <c r="B2" i="17"/>
  <c r="K2" i="10"/>
  <c r="G2" i="10"/>
  <c r="C2" i="10"/>
  <c r="B2" i="10"/>
  <c r="K2" i="16"/>
  <c r="G2" i="16"/>
  <c r="C2" i="16"/>
  <c r="B2" i="16"/>
  <c r="K2" i="6"/>
  <c r="G2" i="6"/>
  <c r="C2" i="6"/>
  <c r="B2" i="6"/>
  <c r="C5" i="8"/>
  <c r="H7" i="18"/>
  <c r="I7" i="18"/>
  <c r="H8" i="18"/>
  <c r="I8" i="18"/>
  <c r="H9" i="18"/>
  <c r="I9" i="18"/>
  <c r="H10" i="18"/>
  <c r="I10" i="18"/>
  <c r="H11" i="18"/>
  <c r="I11" i="18"/>
  <c r="H12" i="18"/>
  <c r="I12" i="18"/>
  <c r="H13" i="18"/>
  <c r="I13" i="18"/>
  <c r="H14" i="18"/>
  <c r="I14" i="18"/>
  <c r="H15" i="18"/>
  <c r="I15" i="18"/>
  <c r="H16" i="18"/>
  <c r="I16" i="18"/>
  <c r="H17" i="18"/>
  <c r="I17" i="18"/>
  <c r="H18" i="18"/>
  <c r="I18" i="18"/>
  <c r="H19" i="18"/>
  <c r="I19" i="18"/>
  <c r="H20" i="18"/>
  <c r="I20" i="18"/>
  <c r="H21" i="18"/>
  <c r="I21" i="18"/>
  <c r="H22" i="18"/>
  <c r="I22" i="18"/>
  <c r="H23" i="18"/>
  <c r="I23" i="18"/>
  <c r="H24" i="18"/>
  <c r="I24" i="18"/>
  <c r="H25" i="18"/>
  <c r="I25" i="18"/>
  <c r="H26" i="18"/>
  <c r="I26" i="18"/>
  <c r="H27" i="18"/>
  <c r="I27" i="18"/>
  <c r="H28" i="18"/>
  <c r="I28" i="18"/>
  <c r="H29" i="18"/>
  <c r="I29" i="18"/>
  <c r="H30" i="18"/>
  <c r="I30" i="18"/>
  <c r="H31" i="18"/>
  <c r="I31" i="18"/>
  <c r="H32" i="18"/>
  <c r="I32" i="18"/>
  <c r="H33" i="18"/>
  <c r="I33" i="18"/>
  <c r="H34" i="18"/>
  <c r="I34" i="18"/>
  <c r="H35" i="18"/>
  <c r="I35" i="18"/>
  <c r="H36" i="18"/>
  <c r="I36" i="18"/>
  <c r="H37" i="18"/>
  <c r="I37" i="18"/>
  <c r="H38" i="18"/>
  <c r="I38" i="18"/>
  <c r="H39" i="18"/>
  <c r="I39" i="18"/>
  <c r="H40" i="18"/>
  <c r="I40" i="18"/>
  <c r="H41" i="18"/>
  <c r="I41" i="18"/>
  <c r="H42" i="18"/>
  <c r="I42" i="18"/>
  <c r="H43" i="18"/>
  <c r="I43" i="18"/>
  <c r="H44" i="18"/>
  <c r="I44" i="18"/>
  <c r="H45" i="18"/>
  <c r="I45" i="18"/>
  <c r="H46" i="18"/>
  <c r="I46" i="18"/>
  <c r="H47" i="18"/>
  <c r="I47" i="18"/>
  <c r="H48" i="18"/>
  <c r="I48" i="18"/>
  <c r="H49" i="18"/>
  <c r="I49" i="18"/>
  <c r="H50" i="18"/>
  <c r="I50" i="18"/>
  <c r="H51" i="18"/>
  <c r="I51" i="18"/>
  <c r="H52" i="18"/>
  <c r="I52" i="18"/>
  <c r="H53" i="18"/>
  <c r="I53" i="18"/>
  <c r="H54" i="18"/>
  <c r="I54" i="18"/>
  <c r="H55" i="18"/>
  <c r="I55" i="18"/>
  <c r="H56" i="18"/>
  <c r="I56" i="18"/>
  <c r="H57" i="18"/>
  <c r="I57" i="18"/>
  <c r="H58" i="18"/>
  <c r="I58" i="18"/>
  <c r="H59" i="18"/>
  <c r="I59" i="18"/>
  <c r="H60" i="18"/>
  <c r="I60" i="18"/>
  <c r="H61" i="18"/>
  <c r="I61" i="18"/>
  <c r="H62" i="18"/>
  <c r="I62" i="18"/>
  <c r="H63" i="18"/>
  <c r="I63" i="18"/>
  <c r="H64" i="18"/>
  <c r="I64" i="18"/>
  <c r="H65" i="18"/>
  <c r="I65" i="18"/>
  <c r="H66" i="18"/>
  <c r="I66" i="18"/>
  <c r="H67" i="18"/>
  <c r="I67" i="18"/>
  <c r="H68" i="18"/>
  <c r="I68" i="18"/>
  <c r="H69" i="18"/>
  <c r="I69" i="18"/>
  <c r="H70" i="18"/>
  <c r="I70" i="18"/>
  <c r="H71" i="18"/>
  <c r="I71" i="18"/>
  <c r="H72" i="18"/>
  <c r="I72" i="18"/>
  <c r="H73" i="18"/>
  <c r="I73" i="18"/>
  <c r="H74" i="18"/>
  <c r="I74" i="18"/>
  <c r="H75" i="18"/>
  <c r="I75" i="18"/>
  <c r="H76" i="18"/>
  <c r="I76" i="18"/>
  <c r="H77" i="18"/>
  <c r="I77" i="18"/>
  <c r="H78" i="18"/>
  <c r="I78" i="18"/>
  <c r="H79" i="18"/>
  <c r="I79" i="18"/>
  <c r="H80" i="18"/>
  <c r="I80" i="18"/>
  <c r="H81" i="18"/>
  <c r="I81" i="18"/>
  <c r="H82" i="18"/>
  <c r="I82" i="18"/>
  <c r="H83" i="18"/>
  <c r="I83" i="18"/>
  <c r="H84" i="18"/>
  <c r="I84" i="18"/>
  <c r="H85" i="18"/>
  <c r="I85" i="18"/>
  <c r="H86" i="18"/>
  <c r="I86" i="18"/>
  <c r="H87" i="18"/>
  <c r="I87" i="18"/>
  <c r="H88" i="18"/>
  <c r="I88" i="18"/>
  <c r="H89" i="18"/>
  <c r="I89" i="18"/>
  <c r="H90" i="18"/>
  <c r="I90" i="18"/>
  <c r="H91" i="18"/>
  <c r="I91" i="18"/>
  <c r="H92" i="18"/>
  <c r="I92" i="18"/>
  <c r="H93" i="18"/>
  <c r="I93" i="18"/>
  <c r="H94" i="18"/>
  <c r="I94" i="18"/>
  <c r="H95" i="18"/>
  <c r="I95" i="18"/>
  <c r="H96" i="18"/>
  <c r="I96" i="18"/>
  <c r="H97" i="18"/>
  <c r="I97" i="18"/>
  <c r="H98" i="18"/>
  <c r="I98" i="18"/>
  <c r="H99" i="18"/>
  <c r="I99" i="18"/>
  <c r="H100" i="18"/>
  <c r="I100" i="18"/>
  <c r="H101" i="18"/>
  <c r="I101" i="18"/>
  <c r="H102" i="18"/>
  <c r="I102" i="18"/>
  <c r="H103" i="18"/>
  <c r="I103" i="18"/>
  <c r="H104" i="18"/>
  <c r="I104" i="18"/>
  <c r="H105" i="18"/>
  <c r="I105" i="18"/>
  <c r="H106" i="18"/>
  <c r="I106" i="18"/>
  <c r="H107" i="18"/>
  <c r="I107" i="18"/>
  <c r="H108" i="18"/>
  <c r="I108" i="18"/>
  <c r="H109" i="18"/>
  <c r="I109" i="18"/>
  <c r="H110" i="18"/>
  <c r="I110" i="18"/>
  <c r="H111" i="18"/>
  <c r="I111" i="18"/>
  <c r="H112" i="18"/>
  <c r="I112" i="18"/>
  <c r="H113" i="18"/>
  <c r="I113" i="18"/>
  <c r="H114" i="18"/>
  <c r="I114" i="18"/>
  <c r="H115" i="18"/>
  <c r="I115" i="18"/>
  <c r="H116" i="18"/>
  <c r="I116" i="18"/>
  <c r="H117" i="18"/>
  <c r="I117" i="18"/>
  <c r="H118" i="18"/>
  <c r="I118" i="18"/>
  <c r="H119" i="18"/>
  <c r="I119" i="18"/>
  <c r="H120" i="18"/>
  <c r="I120" i="18"/>
  <c r="H121" i="18"/>
  <c r="I121" i="18"/>
  <c r="H122" i="18"/>
  <c r="I122" i="18"/>
  <c r="H123" i="18"/>
  <c r="I123" i="18"/>
  <c r="H124" i="18"/>
  <c r="I124" i="18"/>
  <c r="H125" i="18"/>
  <c r="I125" i="18"/>
  <c r="H126" i="18"/>
  <c r="I126" i="18"/>
  <c r="H127" i="18"/>
  <c r="I127" i="18"/>
  <c r="H128" i="18"/>
  <c r="I128" i="18"/>
  <c r="H129" i="18"/>
  <c r="I129" i="18"/>
  <c r="H130" i="18"/>
  <c r="I130" i="18"/>
  <c r="H131" i="18"/>
  <c r="I131" i="18"/>
  <c r="H132" i="18"/>
  <c r="I132" i="18"/>
  <c r="H133" i="18"/>
  <c r="I133" i="18"/>
  <c r="H134" i="18"/>
  <c r="I134" i="18"/>
  <c r="H135" i="18"/>
  <c r="I135" i="18"/>
  <c r="H136" i="18"/>
  <c r="I136" i="18"/>
  <c r="H137" i="18"/>
  <c r="I137" i="18"/>
  <c r="H138" i="18"/>
  <c r="I138" i="18"/>
  <c r="H139" i="18"/>
  <c r="I139" i="18"/>
  <c r="H140" i="18"/>
  <c r="I140" i="18"/>
  <c r="H141" i="18"/>
  <c r="I141" i="18"/>
  <c r="H142" i="18"/>
  <c r="I142" i="18"/>
  <c r="H143" i="18"/>
  <c r="I143" i="18"/>
  <c r="H144" i="18"/>
  <c r="I144" i="18"/>
  <c r="H145" i="18"/>
  <c r="I145" i="18"/>
  <c r="H146" i="18"/>
  <c r="I146" i="18"/>
  <c r="H147" i="18"/>
  <c r="I147" i="18"/>
  <c r="H148" i="18"/>
  <c r="I148" i="18"/>
  <c r="H149" i="18"/>
  <c r="I149" i="18"/>
  <c r="H150" i="18"/>
  <c r="I150" i="18"/>
  <c r="H151" i="18"/>
  <c r="I151" i="18"/>
  <c r="H152" i="18"/>
  <c r="I152" i="18"/>
  <c r="H153" i="18"/>
  <c r="I153" i="18"/>
  <c r="H154" i="18"/>
  <c r="I154" i="18"/>
  <c r="H155" i="18"/>
  <c r="I155" i="18"/>
  <c r="H156" i="18"/>
  <c r="I156" i="18"/>
  <c r="H157" i="18"/>
  <c r="I157" i="18"/>
  <c r="H158" i="18"/>
  <c r="I158" i="18"/>
  <c r="H159" i="18"/>
  <c r="I159" i="18"/>
  <c r="H160" i="18"/>
  <c r="I160" i="18"/>
  <c r="H161" i="18"/>
  <c r="I161" i="18"/>
  <c r="H162" i="18"/>
  <c r="I162" i="18"/>
  <c r="H163" i="18"/>
  <c r="I163" i="18"/>
  <c r="H164" i="18"/>
  <c r="I164" i="18"/>
  <c r="H165" i="18"/>
  <c r="I165" i="18"/>
  <c r="H166" i="18"/>
  <c r="I166" i="18"/>
  <c r="H167" i="18"/>
  <c r="I167" i="18"/>
  <c r="H168" i="18"/>
  <c r="I168" i="18"/>
  <c r="H169" i="18"/>
  <c r="I169" i="18"/>
  <c r="H170" i="18"/>
  <c r="I170" i="18"/>
  <c r="H171" i="18"/>
  <c r="I171" i="18"/>
  <c r="H172" i="18"/>
  <c r="I172" i="18"/>
  <c r="H173" i="18"/>
  <c r="I173" i="18"/>
  <c r="H174" i="18"/>
  <c r="I174" i="18"/>
  <c r="H175" i="18"/>
  <c r="I175" i="18"/>
  <c r="H176" i="18"/>
  <c r="I176" i="18"/>
  <c r="H177" i="18"/>
  <c r="I177" i="18"/>
  <c r="H178" i="18"/>
  <c r="I178" i="18"/>
  <c r="H179" i="18"/>
  <c r="I179" i="18"/>
  <c r="H180" i="18"/>
  <c r="I180" i="18"/>
  <c r="H181" i="18"/>
  <c r="I181" i="18"/>
  <c r="H182" i="18"/>
  <c r="I182" i="18"/>
  <c r="H183" i="18"/>
  <c r="I183" i="18"/>
  <c r="H184" i="18"/>
  <c r="I184" i="18"/>
  <c r="H185" i="18"/>
  <c r="I185" i="18"/>
  <c r="H186" i="18"/>
  <c r="I186" i="18"/>
  <c r="H187" i="18"/>
  <c r="I187" i="18"/>
  <c r="H188" i="18"/>
  <c r="I188" i="18"/>
  <c r="H189" i="18"/>
  <c r="I189" i="18"/>
  <c r="H190" i="18"/>
  <c r="I190" i="18"/>
  <c r="H191" i="18"/>
  <c r="I191" i="18"/>
  <c r="H192" i="18"/>
  <c r="I192" i="18"/>
  <c r="H193" i="18"/>
  <c r="I193" i="18"/>
  <c r="H194" i="18"/>
  <c r="I194" i="18"/>
  <c r="H195" i="18"/>
  <c r="I195" i="18"/>
  <c r="H196" i="18"/>
  <c r="I196" i="18"/>
  <c r="H197" i="18"/>
  <c r="I197" i="18"/>
  <c r="H198" i="18"/>
  <c r="I198" i="18"/>
  <c r="H199" i="18"/>
  <c r="I199" i="18"/>
  <c r="H200" i="18"/>
  <c r="I200" i="18"/>
  <c r="H201" i="18"/>
  <c r="I201" i="18"/>
  <c r="H202" i="18"/>
  <c r="I202" i="18"/>
  <c r="H203" i="18"/>
  <c r="I203" i="18"/>
  <c r="H204" i="18"/>
  <c r="I204" i="18"/>
  <c r="H205" i="18"/>
  <c r="I205" i="18"/>
  <c r="H206" i="18"/>
  <c r="I206" i="18"/>
  <c r="H207" i="18"/>
  <c r="I207" i="18"/>
  <c r="H208" i="18"/>
  <c r="I208" i="18"/>
  <c r="H209" i="18"/>
  <c r="I209" i="18"/>
  <c r="H210" i="18"/>
  <c r="I210" i="18"/>
  <c r="H211" i="18"/>
  <c r="I211" i="18"/>
  <c r="H212" i="18"/>
  <c r="I212" i="18"/>
  <c r="H213" i="18"/>
  <c r="I213" i="18"/>
  <c r="H214" i="18"/>
  <c r="I214" i="18"/>
  <c r="H215" i="18"/>
  <c r="I215" i="18"/>
  <c r="H216" i="18"/>
  <c r="I216" i="18"/>
  <c r="H217" i="18"/>
  <c r="I217" i="18"/>
  <c r="H218" i="18"/>
  <c r="I218" i="18"/>
  <c r="H219" i="18"/>
  <c r="I219" i="18"/>
  <c r="H220" i="18"/>
  <c r="I220" i="18"/>
  <c r="H221" i="18"/>
  <c r="I221" i="18"/>
  <c r="H222" i="18"/>
  <c r="I222" i="18"/>
  <c r="H223" i="18"/>
  <c r="I223" i="18"/>
  <c r="H224" i="18"/>
  <c r="I224" i="18"/>
  <c r="H225" i="18"/>
  <c r="I225" i="18"/>
  <c r="H226" i="18"/>
  <c r="I226" i="18"/>
  <c r="H227" i="18"/>
  <c r="I227" i="18"/>
  <c r="H228" i="18"/>
  <c r="I228" i="18"/>
  <c r="H229" i="18"/>
  <c r="I229" i="18"/>
  <c r="H230" i="18"/>
  <c r="I230" i="18"/>
  <c r="H231" i="18"/>
  <c r="I231" i="18"/>
  <c r="H232" i="18"/>
  <c r="I232" i="18"/>
  <c r="H233" i="18"/>
  <c r="I233" i="18"/>
  <c r="H234" i="18"/>
  <c r="I234" i="18"/>
  <c r="H235" i="18"/>
  <c r="I235" i="18"/>
  <c r="H236" i="18"/>
  <c r="I236" i="18"/>
  <c r="H237" i="18"/>
  <c r="I237" i="18"/>
  <c r="H238" i="18"/>
  <c r="I238" i="18"/>
  <c r="H239" i="18"/>
  <c r="I239" i="18"/>
  <c r="H240" i="18"/>
  <c r="I240" i="18"/>
  <c r="H241" i="18"/>
  <c r="I241" i="18"/>
  <c r="H242" i="18"/>
  <c r="I242" i="18"/>
  <c r="H243" i="18"/>
  <c r="I243" i="18"/>
  <c r="H244" i="18"/>
  <c r="I244" i="18"/>
  <c r="H245" i="18"/>
  <c r="I245" i="18"/>
  <c r="H246" i="18"/>
  <c r="I246" i="18"/>
  <c r="H247" i="18"/>
  <c r="I247" i="18"/>
  <c r="H248" i="18"/>
  <c r="I248" i="18"/>
  <c r="H249" i="18"/>
  <c r="I249" i="18"/>
  <c r="H250" i="18"/>
  <c r="I250" i="18"/>
  <c r="H251" i="18"/>
  <c r="I251" i="18"/>
  <c r="H252" i="18"/>
  <c r="I252" i="18"/>
  <c r="H253" i="18"/>
  <c r="I253" i="18"/>
  <c r="H254" i="18"/>
  <c r="I254" i="18"/>
  <c r="H255" i="18"/>
  <c r="I255" i="18"/>
  <c r="H256" i="18"/>
  <c r="I256" i="18"/>
  <c r="H257" i="18"/>
  <c r="I257" i="18"/>
  <c r="H258" i="18"/>
  <c r="I258" i="18"/>
  <c r="H259" i="18"/>
  <c r="I259" i="18"/>
  <c r="H260" i="18"/>
  <c r="I260" i="18"/>
  <c r="H261" i="18"/>
  <c r="I261" i="18"/>
  <c r="H262" i="18"/>
  <c r="I262" i="18"/>
  <c r="H263" i="18"/>
  <c r="I263" i="18"/>
  <c r="H264" i="18"/>
  <c r="I264" i="18"/>
  <c r="H265" i="18"/>
  <c r="I265" i="18"/>
  <c r="H266" i="18"/>
  <c r="I266" i="18"/>
  <c r="H267" i="18"/>
  <c r="I267" i="18"/>
  <c r="H268" i="18"/>
  <c r="I268" i="18"/>
  <c r="H269" i="18"/>
  <c r="I269" i="18"/>
  <c r="H270" i="18"/>
  <c r="I270" i="18"/>
  <c r="H271" i="18"/>
  <c r="I271" i="18"/>
  <c r="H272" i="18"/>
  <c r="I272" i="18"/>
  <c r="H273" i="18"/>
  <c r="I273" i="18"/>
  <c r="H274" i="18"/>
  <c r="I274" i="18"/>
  <c r="H275" i="18"/>
  <c r="I275" i="18"/>
  <c r="H276" i="18"/>
  <c r="I276" i="18"/>
  <c r="H277" i="18"/>
  <c r="I277" i="18"/>
  <c r="H278" i="18"/>
  <c r="I278" i="18"/>
  <c r="H279" i="18"/>
  <c r="I279" i="18"/>
  <c r="H280" i="18"/>
  <c r="I280" i="18"/>
  <c r="H281" i="18"/>
  <c r="I281" i="18"/>
  <c r="H282" i="18"/>
  <c r="I282" i="18"/>
  <c r="H283" i="18"/>
  <c r="I283" i="18"/>
  <c r="H284" i="18"/>
  <c r="I284" i="18"/>
  <c r="H285" i="18"/>
  <c r="I285" i="18"/>
  <c r="H286" i="18"/>
  <c r="I286" i="18"/>
  <c r="H287" i="18"/>
  <c r="I287" i="18"/>
  <c r="H288" i="18"/>
  <c r="I288" i="18"/>
  <c r="H289" i="18"/>
  <c r="I289" i="18"/>
  <c r="H290" i="18"/>
  <c r="I290" i="18"/>
  <c r="H291" i="18"/>
  <c r="I291" i="18"/>
  <c r="H292" i="18"/>
  <c r="I292" i="18"/>
  <c r="H293" i="18"/>
  <c r="I293" i="18"/>
  <c r="H294" i="18"/>
  <c r="I294" i="18"/>
  <c r="H295" i="18"/>
  <c r="I295" i="18"/>
  <c r="H296" i="18"/>
  <c r="I296" i="18"/>
  <c r="H297" i="18"/>
  <c r="I297" i="18"/>
  <c r="H298" i="18"/>
  <c r="I298" i="18"/>
  <c r="H299" i="18"/>
  <c r="I299" i="18"/>
  <c r="H300" i="18"/>
  <c r="I300" i="18"/>
  <c r="H301" i="18"/>
  <c r="I301" i="18"/>
  <c r="H302" i="18"/>
  <c r="I302" i="18"/>
  <c r="H303" i="18"/>
  <c r="I303" i="18"/>
  <c r="H304" i="18"/>
  <c r="I304" i="18"/>
  <c r="H305" i="18"/>
  <c r="I305" i="18"/>
  <c r="H306" i="18"/>
  <c r="I306" i="18"/>
  <c r="H307" i="18"/>
  <c r="I307" i="18"/>
  <c r="H308" i="18"/>
  <c r="I308" i="18"/>
  <c r="H309" i="18"/>
  <c r="I309" i="18"/>
  <c r="H310" i="18"/>
  <c r="I310" i="18"/>
  <c r="H311" i="18"/>
  <c r="I311" i="18"/>
  <c r="H312" i="18"/>
  <c r="I312" i="18"/>
  <c r="H313" i="18"/>
  <c r="I313" i="18"/>
  <c r="H314" i="18"/>
  <c r="I314" i="18"/>
  <c r="H315" i="18"/>
  <c r="I315" i="18"/>
  <c r="H316" i="18"/>
  <c r="I316" i="18"/>
  <c r="H317" i="18"/>
  <c r="I317" i="18"/>
  <c r="H318" i="18"/>
  <c r="I318" i="18"/>
  <c r="H319" i="18"/>
  <c r="I319" i="18"/>
  <c r="H320" i="18"/>
  <c r="I320" i="18"/>
  <c r="H321" i="18"/>
  <c r="I321" i="18"/>
  <c r="H322" i="18"/>
  <c r="I322" i="18"/>
  <c r="H323" i="18"/>
  <c r="I323" i="18"/>
  <c r="H324" i="18"/>
  <c r="I324" i="18"/>
  <c r="H325" i="18"/>
  <c r="I325" i="18"/>
  <c r="H326" i="18"/>
  <c r="I326" i="18"/>
  <c r="H327" i="18"/>
  <c r="I327" i="18"/>
  <c r="H328" i="18"/>
  <c r="I328" i="18"/>
  <c r="H329" i="18"/>
  <c r="I329" i="18"/>
  <c r="H330" i="18"/>
  <c r="I330" i="18"/>
  <c r="H331" i="18"/>
  <c r="I331" i="18"/>
  <c r="H332" i="18"/>
  <c r="I332" i="18"/>
  <c r="H333" i="18"/>
  <c r="I333" i="18"/>
  <c r="H334" i="18"/>
  <c r="I334" i="18"/>
  <c r="H335" i="18"/>
  <c r="I335" i="18"/>
  <c r="H336" i="18"/>
  <c r="I336" i="18"/>
  <c r="H337" i="18"/>
  <c r="I337" i="18"/>
  <c r="H338" i="18"/>
  <c r="I338" i="18"/>
  <c r="H339" i="18"/>
  <c r="I339" i="18"/>
  <c r="H340" i="18"/>
  <c r="I340" i="18"/>
  <c r="H341" i="18"/>
  <c r="I341" i="18"/>
  <c r="H342" i="18"/>
  <c r="I342" i="18"/>
  <c r="H343" i="18"/>
  <c r="I343" i="18"/>
  <c r="H344" i="18"/>
  <c r="I344" i="18"/>
  <c r="H345" i="18"/>
  <c r="I345" i="18"/>
  <c r="H346" i="18"/>
  <c r="I346" i="18"/>
  <c r="H347" i="18"/>
  <c r="I347" i="18"/>
  <c r="H348" i="18"/>
  <c r="I348" i="18"/>
  <c r="H349" i="18"/>
  <c r="I349" i="18"/>
  <c r="H350" i="18"/>
  <c r="I350" i="18"/>
  <c r="H351" i="18"/>
  <c r="I351" i="18"/>
  <c r="H352" i="18"/>
  <c r="I352" i="18"/>
  <c r="H353" i="18"/>
  <c r="I353" i="18"/>
  <c r="H354" i="18"/>
  <c r="I354" i="18"/>
  <c r="H355" i="18"/>
  <c r="I355" i="18"/>
  <c r="H356" i="18"/>
  <c r="I356" i="18"/>
  <c r="H357" i="18"/>
  <c r="I357" i="18"/>
  <c r="H358" i="18"/>
  <c r="I358" i="18"/>
  <c r="H359" i="18"/>
  <c r="I359" i="18"/>
  <c r="H360" i="18"/>
  <c r="I360" i="18"/>
  <c r="H361" i="18"/>
  <c r="I361" i="18"/>
  <c r="H362" i="18"/>
  <c r="I362" i="18"/>
  <c r="H363" i="18"/>
  <c r="I363" i="18"/>
  <c r="H364" i="18"/>
  <c r="I364" i="18"/>
  <c r="H365" i="18"/>
  <c r="I365" i="18"/>
  <c r="H366" i="18"/>
  <c r="I366" i="18"/>
  <c r="H367" i="18"/>
  <c r="I367" i="18"/>
  <c r="H368" i="18"/>
  <c r="I368" i="18"/>
  <c r="H369" i="18"/>
  <c r="I369" i="18"/>
  <c r="H370" i="18"/>
  <c r="I370" i="18"/>
  <c r="H371" i="18"/>
  <c r="I371" i="18"/>
  <c r="H372" i="18"/>
  <c r="I372" i="18"/>
  <c r="H373" i="18"/>
  <c r="I373" i="18"/>
  <c r="H374" i="18"/>
  <c r="I374" i="18"/>
  <c r="H375" i="18"/>
  <c r="I375" i="18"/>
  <c r="H376" i="18"/>
  <c r="I376" i="18"/>
  <c r="H377" i="18"/>
  <c r="I377" i="18"/>
  <c r="H378" i="18"/>
  <c r="I378" i="18"/>
  <c r="H379" i="18"/>
  <c r="I379" i="18"/>
  <c r="H380" i="18"/>
  <c r="I380" i="18"/>
  <c r="H381" i="18"/>
  <c r="I381" i="18"/>
  <c r="H382" i="18"/>
  <c r="I382" i="18"/>
  <c r="H383" i="18"/>
  <c r="I383" i="18"/>
  <c r="H384" i="18"/>
  <c r="I384" i="18"/>
  <c r="H385" i="18"/>
  <c r="I385" i="18"/>
  <c r="H386" i="18"/>
  <c r="I386" i="18"/>
  <c r="H387" i="18"/>
  <c r="I387" i="18"/>
  <c r="H388" i="18"/>
  <c r="I388" i="18"/>
  <c r="H389" i="18"/>
  <c r="I389" i="18"/>
  <c r="H390" i="18"/>
  <c r="I390" i="18"/>
  <c r="H391" i="18"/>
  <c r="I391" i="18"/>
  <c r="H392" i="18"/>
  <c r="I392" i="18"/>
  <c r="H393" i="18"/>
  <c r="I393" i="18"/>
  <c r="H394" i="18"/>
  <c r="I394" i="18"/>
  <c r="H395" i="18"/>
  <c r="I395" i="18"/>
  <c r="H396" i="18"/>
  <c r="I396" i="18"/>
  <c r="H397" i="18"/>
  <c r="I397" i="18"/>
  <c r="H398" i="18"/>
  <c r="I398" i="18"/>
  <c r="H399" i="18"/>
  <c r="I399" i="18"/>
  <c r="H400" i="18"/>
  <c r="I400" i="18"/>
  <c r="H401" i="18"/>
  <c r="I401" i="18"/>
  <c r="H402" i="18"/>
  <c r="I402" i="18"/>
  <c r="H403" i="18"/>
  <c r="I403" i="18"/>
  <c r="H404" i="18"/>
  <c r="I404" i="18"/>
  <c r="H405" i="18"/>
  <c r="I405" i="18"/>
  <c r="H406" i="18"/>
  <c r="I406" i="18"/>
  <c r="H407" i="18"/>
  <c r="I407" i="18"/>
  <c r="H408" i="18"/>
  <c r="I408" i="18"/>
  <c r="H409" i="18"/>
  <c r="I409" i="18"/>
  <c r="H410" i="18"/>
  <c r="I410" i="18"/>
  <c r="H411" i="18"/>
  <c r="I411" i="18"/>
  <c r="H412" i="18"/>
  <c r="I412" i="18"/>
  <c r="H413" i="18"/>
  <c r="I413" i="18"/>
  <c r="H414" i="18"/>
  <c r="I414" i="18"/>
  <c r="H415" i="18"/>
  <c r="I415" i="18"/>
  <c r="H416" i="18"/>
  <c r="I416" i="18"/>
  <c r="H417" i="18"/>
  <c r="I417" i="18"/>
  <c r="H418" i="18"/>
  <c r="I418" i="18"/>
  <c r="H419" i="18"/>
  <c r="I419" i="18"/>
  <c r="H420" i="18"/>
  <c r="I420" i="18"/>
  <c r="H421" i="18"/>
  <c r="I421" i="18"/>
  <c r="H422" i="18"/>
  <c r="I422" i="18"/>
  <c r="H423" i="18"/>
  <c r="I423" i="18"/>
  <c r="H424" i="18"/>
  <c r="I424" i="18"/>
  <c r="H425" i="18"/>
  <c r="I425" i="18"/>
  <c r="H426" i="18"/>
  <c r="I426" i="18"/>
  <c r="H427" i="18"/>
  <c r="I427" i="18"/>
  <c r="H428" i="18"/>
  <c r="I428" i="18"/>
  <c r="H429" i="18"/>
  <c r="I429" i="18"/>
  <c r="H430" i="18"/>
  <c r="I430" i="18"/>
  <c r="H431" i="18"/>
  <c r="I431" i="18"/>
  <c r="H432" i="18"/>
  <c r="I432" i="18"/>
  <c r="H433" i="18"/>
  <c r="I433" i="18"/>
  <c r="H434" i="18"/>
  <c r="I434" i="18"/>
  <c r="H435" i="18"/>
  <c r="I435" i="18"/>
  <c r="H436" i="18"/>
  <c r="I436" i="18"/>
  <c r="H437" i="18"/>
  <c r="I437" i="18"/>
  <c r="H438" i="18"/>
  <c r="I438" i="18"/>
  <c r="H439" i="18"/>
  <c r="I439" i="18"/>
  <c r="H440" i="18"/>
  <c r="I440" i="18"/>
  <c r="H441" i="18"/>
  <c r="I441" i="18"/>
  <c r="H442" i="18"/>
  <c r="I442" i="18"/>
  <c r="H443" i="18"/>
  <c r="I443" i="18"/>
  <c r="H444" i="18"/>
  <c r="I444" i="18"/>
  <c r="H445" i="18"/>
  <c r="I445" i="18"/>
  <c r="H446" i="18"/>
  <c r="I446" i="18"/>
  <c r="H447" i="18"/>
  <c r="I447" i="18"/>
  <c r="H448" i="18"/>
  <c r="I448" i="18"/>
  <c r="H449" i="18"/>
  <c r="I449" i="18"/>
  <c r="H450" i="18"/>
  <c r="I450" i="18"/>
  <c r="H451" i="18"/>
  <c r="I451" i="18"/>
  <c r="H452" i="18"/>
  <c r="I452" i="18"/>
  <c r="H453" i="18"/>
  <c r="I453" i="18"/>
  <c r="H454" i="18"/>
  <c r="I454" i="18"/>
  <c r="H455" i="18"/>
  <c r="I455" i="18"/>
  <c r="H456" i="18"/>
  <c r="I456" i="18"/>
  <c r="H457" i="18"/>
  <c r="I457" i="18"/>
  <c r="H458" i="18"/>
  <c r="I458" i="18"/>
  <c r="H459" i="18"/>
  <c r="I459" i="18"/>
  <c r="H460" i="18"/>
  <c r="I460" i="18"/>
  <c r="H461" i="18"/>
  <c r="I461" i="18"/>
  <c r="H462" i="18"/>
  <c r="I462" i="18"/>
  <c r="H463" i="18"/>
  <c r="I463" i="18"/>
  <c r="H464" i="18"/>
  <c r="I464" i="18"/>
  <c r="H465" i="18"/>
  <c r="I465" i="18"/>
  <c r="H466" i="18"/>
  <c r="I466" i="18"/>
  <c r="H467" i="18"/>
  <c r="I467" i="18"/>
  <c r="H468" i="18"/>
  <c r="I468" i="18"/>
  <c r="H469" i="18"/>
  <c r="I469" i="18"/>
  <c r="H470" i="18"/>
  <c r="I470" i="18"/>
  <c r="H471" i="18"/>
  <c r="I471" i="18"/>
  <c r="H472" i="18"/>
  <c r="I472" i="18"/>
  <c r="H473" i="18"/>
  <c r="I473" i="18"/>
  <c r="H474" i="18"/>
  <c r="I474" i="18"/>
  <c r="H475" i="18"/>
  <c r="I475" i="18"/>
  <c r="H476" i="18"/>
  <c r="I476" i="18"/>
  <c r="H477" i="18"/>
  <c r="I477" i="18"/>
  <c r="H478" i="18"/>
  <c r="I478" i="18"/>
  <c r="H479" i="18"/>
  <c r="I479" i="18"/>
  <c r="H480" i="18"/>
  <c r="I480" i="18"/>
  <c r="H481" i="18"/>
  <c r="I481" i="18"/>
  <c r="H482" i="18"/>
  <c r="I482" i="18"/>
  <c r="H483" i="18"/>
  <c r="I483" i="18"/>
  <c r="H484" i="18"/>
  <c r="I484" i="18"/>
  <c r="H485" i="18"/>
  <c r="I485" i="18"/>
  <c r="H486" i="18"/>
  <c r="I486" i="18"/>
  <c r="H487" i="18"/>
  <c r="I487" i="18"/>
  <c r="H488" i="18"/>
  <c r="I488" i="18"/>
  <c r="H489" i="18"/>
  <c r="I489" i="18"/>
  <c r="H490" i="18"/>
  <c r="I490" i="18"/>
  <c r="H491" i="18"/>
  <c r="I491" i="18"/>
  <c r="H492" i="18"/>
  <c r="I492" i="18"/>
  <c r="H493" i="18"/>
  <c r="I493" i="18"/>
  <c r="H494" i="18"/>
  <c r="I494" i="18"/>
  <c r="H495" i="18"/>
  <c r="I495" i="18"/>
  <c r="H496" i="18"/>
  <c r="I496" i="18"/>
  <c r="H497" i="18"/>
  <c r="I497" i="18"/>
  <c r="H498" i="18"/>
  <c r="I498" i="18"/>
  <c r="H499" i="18"/>
  <c r="I499" i="18"/>
  <c r="H500" i="18"/>
  <c r="I500" i="18"/>
  <c r="H501" i="18"/>
  <c r="I501" i="18"/>
  <c r="H502" i="18"/>
  <c r="I502" i="18"/>
  <c r="H503" i="18"/>
  <c r="I503" i="18"/>
  <c r="H504" i="18"/>
  <c r="I504" i="18"/>
  <c r="H505" i="18"/>
  <c r="I505" i="18"/>
  <c r="H506" i="18"/>
  <c r="I506" i="18"/>
  <c r="H507" i="18"/>
  <c r="I507" i="18"/>
  <c r="H508" i="18"/>
  <c r="I508" i="18"/>
  <c r="H509" i="18"/>
  <c r="I509" i="18"/>
  <c r="H510" i="18"/>
  <c r="I510" i="18"/>
  <c r="H511" i="18"/>
  <c r="I511" i="18"/>
  <c r="H512" i="18"/>
  <c r="I512" i="18"/>
  <c r="H513" i="18"/>
  <c r="I513" i="18"/>
  <c r="H514" i="18"/>
  <c r="I514" i="18"/>
  <c r="H515" i="18"/>
  <c r="I515" i="18"/>
  <c r="H516" i="18"/>
  <c r="I516" i="18"/>
  <c r="H517" i="18"/>
  <c r="I517" i="18"/>
  <c r="H518" i="18"/>
  <c r="I518" i="18"/>
  <c r="H519" i="18"/>
  <c r="I519" i="18"/>
  <c r="H520" i="18"/>
  <c r="I520" i="18"/>
  <c r="H521" i="18"/>
  <c r="I521" i="18"/>
  <c r="H522" i="18"/>
  <c r="I522" i="18"/>
  <c r="H523" i="18"/>
  <c r="I523" i="18"/>
  <c r="H524" i="18"/>
  <c r="I524" i="18"/>
  <c r="H525" i="18"/>
  <c r="I525" i="18"/>
  <c r="H526" i="18"/>
  <c r="I526" i="18"/>
  <c r="H527" i="18"/>
  <c r="I527" i="18"/>
  <c r="H528" i="18"/>
  <c r="I528" i="18"/>
  <c r="H529" i="18"/>
  <c r="I529" i="18"/>
  <c r="H530" i="18"/>
  <c r="I530" i="18"/>
  <c r="H531" i="18"/>
  <c r="I531" i="18"/>
  <c r="H532" i="18"/>
  <c r="I532" i="18"/>
  <c r="H533" i="18"/>
  <c r="I533" i="18"/>
  <c r="H534" i="18"/>
  <c r="I534" i="18"/>
  <c r="H535" i="18"/>
  <c r="I535" i="18"/>
  <c r="H536" i="18"/>
  <c r="I536" i="18"/>
  <c r="H537" i="18"/>
  <c r="I537" i="18"/>
  <c r="H538" i="18"/>
  <c r="I538" i="18"/>
  <c r="H539" i="18"/>
  <c r="I539" i="18"/>
  <c r="H540" i="18"/>
  <c r="I540" i="18"/>
  <c r="H541" i="18"/>
  <c r="I541" i="18"/>
  <c r="H542" i="18"/>
  <c r="I542" i="18"/>
  <c r="H543" i="18"/>
  <c r="I543" i="18"/>
  <c r="H544" i="18"/>
  <c r="I544" i="18"/>
  <c r="H545" i="18"/>
  <c r="I545" i="18"/>
  <c r="H546" i="18"/>
  <c r="I546" i="18"/>
  <c r="H547" i="18"/>
  <c r="I547" i="18"/>
  <c r="H548" i="18"/>
  <c r="I548" i="18"/>
  <c r="H549" i="18"/>
  <c r="I549" i="18"/>
  <c r="H550" i="18"/>
  <c r="I550" i="18"/>
  <c r="H551" i="18"/>
  <c r="I551" i="18"/>
  <c r="H552" i="18"/>
  <c r="I552" i="18"/>
  <c r="H553" i="18"/>
  <c r="I553" i="18"/>
  <c r="H554" i="18"/>
  <c r="I554" i="18"/>
  <c r="H555" i="18"/>
  <c r="I555" i="18"/>
  <c r="H556" i="18"/>
  <c r="I556" i="18"/>
  <c r="H557" i="18"/>
  <c r="I557" i="18"/>
  <c r="H558" i="18"/>
  <c r="I558" i="18"/>
  <c r="H559" i="18"/>
  <c r="I559" i="18"/>
  <c r="H560" i="18"/>
  <c r="I560" i="18"/>
  <c r="H561" i="18"/>
  <c r="I561" i="18"/>
  <c r="H562" i="18"/>
  <c r="I562" i="18"/>
  <c r="H563" i="18"/>
  <c r="I563" i="18"/>
  <c r="H564" i="18"/>
  <c r="I564" i="18"/>
  <c r="H565" i="18"/>
  <c r="I565" i="18"/>
  <c r="H566" i="18"/>
  <c r="I566" i="18"/>
  <c r="H567" i="18"/>
  <c r="I567" i="18"/>
  <c r="H568" i="18"/>
  <c r="I568" i="18"/>
  <c r="H569" i="18"/>
  <c r="I569" i="18"/>
  <c r="H570" i="18"/>
  <c r="I570" i="18"/>
  <c r="H571" i="18"/>
  <c r="I571" i="18"/>
  <c r="H572" i="18"/>
  <c r="I572" i="18"/>
  <c r="H573" i="18"/>
  <c r="I573" i="18"/>
  <c r="H574" i="18"/>
  <c r="I574" i="18"/>
  <c r="H575" i="18"/>
  <c r="I575" i="18"/>
  <c r="H576" i="18"/>
  <c r="I576" i="18"/>
  <c r="H577" i="18"/>
  <c r="I577" i="18"/>
  <c r="H578" i="18"/>
  <c r="I578" i="18"/>
  <c r="H579" i="18"/>
  <c r="I579" i="18"/>
  <c r="H580" i="18"/>
  <c r="I580" i="18"/>
  <c r="H581" i="18"/>
  <c r="I581" i="18"/>
  <c r="H582" i="18"/>
  <c r="I582" i="18"/>
  <c r="H583" i="18"/>
  <c r="I583" i="18"/>
  <c r="H584" i="18"/>
  <c r="I584" i="18"/>
  <c r="H585" i="18"/>
  <c r="I585" i="18"/>
  <c r="H586" i="18"/>
  <c r="I586" i="18"/>
  <c r="H587" i="18"/>
  <c r="I587" i="18"/>
  <c r="H588" i="18"/>
  <c r="I588" i="18"/>
  <c r="H589" i="18"/>
  <c r="I589" i="18"/>
  <c r="H590" i="18"/>
  <c r="I590" i="18"/>
  <c r="H591" i="18"/>
  <c r="I591" i="18"/>
  <c r="H592" i="18"/>
  <c r="I592" i="18"/>
  <c r="H593" i="18"/>
  <c r="I593" i="18"/>
  <c r="H594" i="18"/>
  <c r="I594" i="18"/>
  <c r="H595" i="18"/>
  <c r="I595" i="18"/>
  <c r="H596" i="18"/>
  <c r="I596" i="18"/>
  <c r="H597" i="18"/>
  <c r="I597" i="18"/>
  <c r="H598" i="18"/>
  <c r="I598" i="18"/>
  <c r="H599" i="18"/>
  <c r="I599" i="18"/>
  <c r="H600" i="18"/>
  <c r="I600" i="18"/>
  <c r="H601" i="18"/>
  <c r="I601" i="18"/>
  <c r="H602" i="18"/>
  <c r="I602" i="18"/>
  <c r="H603" i="18"/>
  <c r="I603" i="18"/>
  <c r="H604" i="18"/>
  <c r="I604" i="18"/>
  <c r="H605" i="18"/>
  <c r="I605" i="18"/>
  <c r="H606" i="18"/>
  <c r="I606" i="18"/>
  <c r="H607" i="18"/>
  <c r="I607" i="18"/>
  <c r="H608" i="18"/>
  <c r="I608" i="18"/>
  <c r="H609" i="18"/>
  <c r="I609" i="18"/>
  <c r="H610" i="18"/>
  <c r="I610" i="18"/>
  <c r="H611" i="18"/>
  <c r="I611" i="18"/>
  <c r="H612" i="18"/>
  <c r="I612" i="18"/>
  <c r="H613" i="18"/>
  <c r="I613" i="18"/>
  <c r="H614" i="18"/>
  <c r="I614" i="18"/>
  <c r="H615" i="18"/>
  <c r="I615" i="18"/>
  <c r="H616" i="18"/>
  <c r="I616" i="18"/>
  <c r="H617" i="18"/>
  <c r="I617" i="18"/>
  <c r="H618" i="18"/>
  <c r="I618" i="18"/>
  <c r="H619" i="18"/>
  <c r="I619" i="18"/>
  <c r="H620" i="18"/>
  <c r="I620" i="18"/>
  <c r="H621" i="18"/>
  <c r="I621" i="18"/>
  <c r="H622" i="18"/>
  <c r="I622" i="18"/>
  <c r="H623" i="18"/>
  <c r="I623" i="18"/>
  <c r="H624" i="18"/>
  <c r="I624" i="18"/>
  <c r="H625" i="18"/>
  <c r="I625" i="18"/>
  <c r="H626" i="18"/>
  <c r="I626" i="18"/>
  <c r="H627" i="18"/>
  <c r="I627" i="18"/>
  <c r="H628" i="18"/>
  <c r="I628" i="18"/>
  <c r="H629" i="18"/>
  <c r="I629" i="18"/>
  <c r="H630" i="18"/>
  <c r="I630" i="18"/>
  <c r="H631" i="18"/>
  <c r="I631" i="18"/>
  <c r="H632" i="18"/>
  <c r="I632" i="18"/>
  <c r="H633" i="18"/>
  <c r="I633" i="18"/>
  <c r="H634" i="18"/>
  <c r="I634" i="18"/>
  <c r="H635" i="18"/>
  <c r="I635" i="18"/>
  <c r="H636" i="18"/>
  <c r="I636" i="18"/>
  <c r="H637" i="18"/>
  <c r="I637" i="18"/>
  <c r="H638" i="18"/>
  <c r="I638" i="18"/>
  <c r="H639" i="18"/>
  <c r="I639" i="18"/>
  <c r="H640" i="18"/>
  <c r="I640" i="18"/>
  <c r="H641" i="18"/>
  <c r="I641" i="18"/>
  <c r="H642" i="18"/>
  <c r="I642" i="18"/>
  <c r="H643" i="18"/>
  <c r="I643" i="18"/>
  <c r="H644" i="18"/>
  <c r="I644" i="18"/>
  <c r="H645" i="18"/>
  <c r="I645" i="18"/>
  <c r="H646" i="18"/>
  <c r="I646" i="18"/>
  <c r="H647" i="18"/>
  <c r="I647" i="18"/>
  <c r="H648" i="18"/>
  <c r="I648" i="18"/>
  <c r="H649" i="18"/>
  <c r="I649" i="18"/>
  <c r="H650" i="18"/>
  <c r="I650" i="18"/>
  <c r="H651" i="18"/>
  <c r="I651" i="18"/>
  <c r="H652" i="18"/>
  <c r="I652" i="18"/>
  <c r="H653" i="18"/>
  <c r="I653" i="18"/>
  <c r="H654" i="18"/>
  <c r="I654" i="18"/>
  <c r="H655" i="18"/>
  <c r="I655" i="18"/>
  <c r="H656" i="18"/>
  <c r="I656" i="18"/>
  <c r="H657" i="18"/>
  <c r="I657" i="18"/>
  <c r="H658" i="18"/>
  <c r="I658" i="18"/>
  <c r="H659" i="18"/>
  <c r="I659" i="18"/>
  <c r="H660" i="18"/>
  <c r="I660" i="18"/>
  <c r="H661" i="18"/>
  <c r="I661" i="18"/>
  <c r="H662" i="18"/>
  <c r="I662" i="18"/>
  <c r="H663" i="18"/>
  <c r="I663" i="18"/>
  <c r="H664" i="18"/>
  <c r="I664" i="18"/>
  <c r="H665" i="18"/>
  <c r="I665" i="18"/>
  <c r="H666" i="18"/>
  <c r="I666" i="18"/>
  <c r="H667" i="18"/>
  <c r="I667" i="18"/>
  <c r="H668" i="18"/>
  <c r="I668" i="18"/>
  <c r="H669" i="18"/>
  <c r="I669" i="18"/>
  <c r="H670" i="18"/>
  <c r="I670" i="18"/>
  <c r="H671" i="18"/>
  <c r="I671" i="18"/>
  <c r="H672" i="18"/>
  <c r="I672" i="18"/>
  <c r="H673" i="18"/>
  <c r="I673" i="18"/>
  <c r="H674" i="18"/>
  <c r="I674" i="18"/>
  <c r="H675" i="18"/>
  <c r="I675" i="18"/>
  <c r="H676" i="18"/>
  <c r="I676" i="18"/>
  <c r="H677" i="18"/>
  <c r="I677" i="18"/>
  <c r="H678" i="18"/>
  <c r="I678" i="18"/>
  <c r="H679" i="18"/>
  <c r="I679" i="18"/>
  <c r="H680" i="18"/>
  <c r="I680" i="18"/>
  <c r="H681" i="18"/>
  <c r="I681" i="18"/>
  <c r="H682" i="18"/>
  <c r="I682" i="18"/>
  <c r="H683" i="18"/>
  <c r="I683" i="18"/>
  <c r="H684" i="18"/>
  <c r="I684" i="18"/>
  <c r="H685" i="18"/>
  <c r="I685" i="18"/>
  <c r="H686" i="18"/>
  <c r="I686" i="18"/>
  <c r="H687" i="18"/>
  <c r="I687" i="18"/>
  <c r="H688" i="18"/>
  <c r="I688" i="18"/>
  <c r="H689" i="18"/>
  <c r="I689" i="18"/>
  <c r="H690" i="18"/>
  <c r="I690" i="18"/>
  <c r="H691" i="18"/>
  <c r="I691" i="18"/>
  <c r="H692" i="18"/>
  <c r="I692" i="18"/>
  <c r="H693" i="18"/>
  <c r="I693" i="18"/>
  <c r="H694" i="18"/>
  <c r="I694" i="18"/>
  <c r="H695" i="18"/>
  <c r="I695" i="18"/>
  <c r="H696" i="18"/>
  <c r="I696" i="18"/>
  <c r="H697" i="18"/>
  <c r="I697" i="18"/>
  <c r="H698" i="18"/>
  <c r="I698" i="18"/>
  <c r="H699" i="18"/>
  <c r="I699" i="18"/>
  <c r="H700" i="18"/>
  <c r="I700" i="18"/>
  <c r="H701" i="18"/>
  <c r="I701" i="18"/>
  <c r="H702" i="18"/>
  <c r="I702" i="18"/>
  <c r="H703" i="18"/>
  <c r="I703" i="18"/>
  <c r="H704" i="18"/>
  <c r="I704" i="18"/>
  <c r="H705" i="18"/>
  <c r="I705" i="18"/>
  <c r="H706" i="18"/>
  <c r="I706" i="18"/>
  <c r="H707" i="18"/>
  <c r="I707" i="18"/>
  <c r="H708" i="18"/>
  <c r="I708" i="18"/>
  <c r="H709" i="18"/>
  <c r="I709" i="18"/>
  <c r="H710" i="18"/>
  <c r="I710" i="18"/>
  <c r="H711" i="18"/>
  <c r="I711" i="18"/>
  <c r="H712" i="18"/>
  <c r="I712" i="18"/>
  <c r="H713" i="18"/>
  <c r="I713" i="18"/>
  <c r="H714" i="18"/>
  <c r="I714" i="18"/>
  <c r="H715" i="18"/>
  <c r="I715" i="18"/>
  <c r="H716" i="18"/>
  <c r="I716" i="18"/>
  <c r="H717" i="18"/>
  <c r="I717" i="18"/>
  <c r="H718" i="18"/>
  <c r="I718" i="18"/>
  <c r="H719" i="18"/>
  <c r="I719" i="18"/>
  <c r="H720" i="18"/>
  <c r="I720" i="18"/>
  <c r="H721" i="18"/>
  <c r="I721" i="18"/>
  <c r="H722" i="18"/>
  <c r="I722" i="18"/>
  <c r="H723" i="18"/>
  <c r="I723" i="18"/>
  <c r="H724" i="18"/>
  <c r="I724" i="18"/>
  <c r="H725" i="18"/>
  <c r="I725" i="18"/>
  <c r="H726" i="18"/>
  <c r="I726" i="18"/>
  <c r="H727" i="18"/>
  <c r="I727" i="18"/>
  <c r="H728" i="18"/>
  <c r="I728" i="18"/>
  <c r="H729" i="18"/>
  <c r="I729" i="18"/>
  <c r="H730" i="18"/>
  <c r="I730" i="18"/>
  <c r="H731" i="18"/>
  <c r="I731" i="18"/>
  <c r="H732" i="18"/>
  <c r="I732" i="18"/>
  <c r="H733" i="18"/>
  <c r="I733" i="18"/>
  <c r="H734" i="18"/>
  <c r="I734" i="18"/>
  <c r="H735" i="18"/>
  <c r="I735" i="18"/>
  <c r="H736" i="18"/>
  <c r="I736" i="18"/>
  <c r="H737" i="18"/>
  <c r="I737" i="18"/>
  <c r="H738" i="18"/>
  <c r="I738" i="18"/>
  <c r="H739" i="18"/>
  <c r="I739" i="18"/>
  <c r="H740" i="18"/>
  <c r="I740" i="18"/>
  <c r="H741" i="18"/>
  <c r="I741" i="18"/>
  <c r="H742" i="18"/>
  <c r="I742" i="18"/>
  <c r="H743" i="18"/>
  <c r="I743" i="18"/>
  <c r="H744" i="18"/>
  <c r="I744" i="18"/>
  <c r="H745" i="18"/>
  <c r="I745" i="18"/>
  <c r="H746" i="18"/>
  <c r="I746" i="18"/>
  <c r="H747" i="18"/>
  <c r="I747" i="18"/>
  <c r="H748" i="18"/>
  <c r="I748" i="18"/>
  <c r="H749" i="18"/>
  <c r="I749" i="18"/>
  <c r="H750" i="18"/>
  <c r="I750" i="18"/>
  <c r="H751" i="18"/>
  <c r="I751" i="18"/>
  <c r="H752" i="18"/>
  <c r="I752" i="18"/>
  <c r="H753" i="18"/>
  <c r="I753" i="18"/>
  <c r="H754" i="18"/>
  <c r="I754" i="18"/>
  <c r="H755" i="18"/>
  <c r="I755" i="18"/>
  <c r="H756" i="18"/>
  <c r="I756" i="18"/>
  <c r="H757" i="18"/>
  <c r="I757" i="18"/>
  <c r="H758" i="18"/>
  <c r="I758" i="18"/>
  <c r="H759" i="18"/>
  <c r="I759" i="18"/>
  <c r="H760" i="18"/>
  <c r="I760" i="18"/>
  <c r="H761" i="18"/>
  <c r="I761" i="18"/>
  <c r="H762" i="18"/>
  <c r="I762" i="18"/>
  <c r="H763" i="18"/>
  <c r="I763" i="18"/>
  <c r="H764" i="18"/>
  <c r="I764" i="18"/>
  <c r="H765" i="18"/>
  <c r="I765" i="18"/>
  <c r="H766" i="18"/>
  <c r="I766" i="18"/>
  <c r="H767" i="18"/>
  <c r="I767" i="18"/>
  <c r="H768" i="18"/>
  <c r="I768" i="18"/>
  <c r="H769" i="18"/>
  <c r="I769" i="18"/>
  <c r="H770" i="18"/>
  <c r="I770" i="18"/>
  <c r="H771" i="18"/>
  <c r="I771" i="18"/>
  <c r="H772" i="18"/>
  <c r="I772" i="18"/>
  <c r="H773" i="18"/>
  <c r="I773" i="18"/>
  <c r="H774" i="18"/>
  <c r="I774" i="18"/>
  <c r="H775" i="18"/>
  <c r="I775" i="18"/>
  <c r="H776" i="18"/>
  <c r="I776" i="18"/>
  <c r="H777" i="18"/>
  <c r="I777" i="18"/>
  <c r="H778" i="18"/>
  <c r="I778" i="18"/>
  <c r="H779" i="18"/>
  <c r="I779" i="18"/>
  <c r="H780" i="18"/>
  <c r="I780" i="18"/>
  <c r="H781" i="18"/>
  <c r="I781" i="18"/>
  <c r="H782" i="18"/>
  <c r="I782" i="18"/>
  <c r="H783" i="18"/>
  <c r="I783" i="18"/>
  <c r="H784" i="18"/>
  <c r="I784" i="18"/>
  <c r="H785" i="18"/>
  <c r="I785" i="18"/>
  <c r="H786" i="18"/>
  <c r="I786" i="18"/>
  <c r="H787" i="18"/>
  <c r="I787" i="18"/>
  <c r="H788" i="18"/>
  <c r="I788" i="18"/>
  <c r="H789" i="18"/>
  <c r="I789" i="18"/>
  <c r="H790" i="18"/>
  <c r="I790" i="18"/>
  <c r="H791" i="18"/>
  <c r="I791" i="18"/>
  <c r="H792" i="18"/>
  <c r="I792" i="18"/>
  <c r="H793" i="18"/>
  <c r="I793" i="18"/>
  <c r="H794" i="18"/>
  <c r="I794" i="18"/>
  <c r="H795" i="18"/>
  <c r="I795" i="18"/>
  <c r="H796" i="18"/>
  <c r="I796" i="18"/>
  <c r="H797" i="18"/>
  <c r="I797" i="18"/>
  <c r="H798" i="18"/>
  <c r="I798" i="18"/>
  <c r="H799" i="18"/>
  <c r="I799" i="18"/>
  <c r="H800" i="18"/>
  <c r="I800" i="18"/>
  <c r="H801" i="18"/>
  <c r="I801" i="18"/>
  <c r="H802" i="18"/>
  <c r="I802" i="18"/>
  <c r="H803" i="18"/>
  <c r="I803" i="18"/>
  <c r="H804" i="18"/>
  <c r="I804" i="18"/>
  <c r="H805" i="18"/>
  <c r="I805" i="18"/>
  <c r="H806" i="18"/>
  <c r="I806" i="18"/>
  <c r="H807" i="18"/>
  <c r="I807" i="18"/>
  <c r="H808" i="18"/>
  <c r="I808" i="18"/>
  <c r="H809" i="18"/>
  <c r="I809" i="18"/>
  <c r="H810" i="18"/>
  <c r="I810" i="18"/>
  <c r="H811" i="18"/>
  <c r="I811" i="18"/>
  <c r="H812" i="18"/>
  <c r="I812" i="18"/>
  <c r="H813" i="18"/>
  <c r="I813" i="18"/>
  <c r="H814" i="18"/>
  <c r="I814" i="18"/>
  <c r="H815" i="18"/>
  <c r="I815" i="18"/>
  <c r="H816" i="18"/>
  <c r="I816" i="18"/>
  <c r="H817" i="18"/>
  <c r="I817" i="18"/>
  <c r="H818" i="18"/>
  <c r="I818" i="18"/>
  <c r="H819" i="18"/>
  <c r="I819" i="18"/>
  <c r="H820" i="18"/>
  <c r="I820" i="18"/>
  <c r="H821" i="18"/>
  <c r="I821" i="18"/>
  <c r="H822" i="18"/>
  <c r="I822" i="18"/>
  <c r="H823" i="18"/>
  <c r="I823" i="18"/>
  <c r="H824" i="18"/>
  <c r="I824" i="18"/>
  <c r="H825" i="18"/>
  <c r="I825" i="18"/>
  <c r="H826" i="18"/>
  <c r="I826" i="18"/>
  <c r="H827" i="18"/>
  <c r="I827" i="18"/>
  <c r="H828" i="18"/>
  <c r="I828" i="18"/>
  <c r="H829" i="18"/>
  <c r="I829" i="18"/>
  <c r="H830" i="18"/>
  <c r="I830" i="18"/>
  <c r="H831" i="18"/>
  <c r="I831" i="18"/>
  <c r="H832" i="18"/>
  <c r="I832" i="18"/>
  <c r="H833" i="18"/>
  <c r="I833" i="18"/>
  <c r="H834" i="18"/>
  <c r="I834" i="18"/>
  <c r="H835" i="18"/>
  <c r="I835" i="18"/>
  <c r="H836" i="18"/>
  <c r="I836" i="18"/>
  <c r="H837" i="18"/>
  <c r="I837" i="18"/>
  <c r="H838" i="18"/>
  <c r="I838" i="18"/>
  <c r="H839" i="18"/>
  <c r="I839" i="18"/>
  <c r="H840" i="18"/>
  <c r="I840" i="18"/>
  <c r="H841" i="18"/>
  <c r="I841" i="18"/>
  <c r="H842" i="18"/>
  <c r="I842" i="18"/>
  <c r="H843" i="18"/>
  <c r="I843" i="18"/>
  <c r="H844" i="18"/>
  <c r="I844" i="18"/>
  <c r="H845" i="18"/>
  <c r="I845" i="18"/>
  <c r="H846" i="18"/>
  <c r="I846" i="18"/>
  <c r="H847" i="18"/>
  <c r="I847" i="18"/>
  <c r="H848" i="18"/>
  <c r="I848" i="18"/>
  <c r="H849" i="18"/>
  <c r="I849" i="18"/>
  <c r="H850" i="18"/>
  <c r="I850" i="18"/>
  <c r="H851" i="18"/>
  <c r="I851" i="18"/>
  <c r="H852" i="18"/>
  <c r="I852" i="18"/>
  <c r="H853" i="18"/>
  <c r="I853" i="18"/>
  <c r="H854" i="18"/>
  <c r="I854" i="18"/>
  <c r="H855" i="18"/>
  <c r="I855" i="18"/>
  <c r="H856" i="18"/>
  <c r="I856" i="18"/>
  <c r="H857" i="18"/>
  <c r="I857" i="18"/>
  <c r="H858" i="18"/>
  <c r="I858" i="18"/>
  <c r="H859" i="18"/>
  <c r="I859" i="18"/>
  <c r="H860" i="18"/>
  <c r="I860" i="18"/>
  <c r="H861" i="18"/>
  <c r="I861" i="18"/>
  <c r="H862" i="18"/>
  <c r="I862" i="18"/>
  <c r="H863" i="18"/>
  <c r="I863" i="18"/>
  <c r="H864" i="18"/>
  <c r="I864" i="18"/>
  <c r="H865" i="18"/>
  <c r="I865" i="18"/>
  <c r="H866" i="18"/>
  <c r="I866" i="18"/>
  <c r="H867" i="18"/>
  <c r="I867" i="18"/>
  <c r="H868" i="18"/>
  <c r="I868" i="18"/>
  <c r="H869" i="18"/>
  <c r="I869" i="18"/>
  <c r="H870" i="18"/>
  <c r="I870" i="18"/>
  <c r="H871" i="18"/>
  <c r="I871" i="18"/>
  <c r="H872" i="18"/>
  <c r="I872" i="18"/>
  <c r="H873" i="18"/>
  <c r="I873" i="18"/>
  <c r="H874" i="18"/>
  <c r="I874" i="18"/>
  <c r="H875" i="18"/>
  <c r="I875" i="18"/>
  <c r="H876" i="18"/>
  <c r="I876" i="18"/>
  <c r="H877" i="18"/>
  <c r="I877" i="18"/>
  <c r="H878" i="18"/>
  <c r="I878" i="18"/>
  <c r="H879" i="18"/>
  <c r="I879" i="18"/>
  <c r="H880" i="18"/>
  <c r="I880" i="18"/>
  <c r="H881" i="18"/>
  <c r="I881" i="18"/>
  <c r="H882" i="18"/>
  <c r="I882" i="18"/>
  <c r="H883" i="18"/>
  <c r="I883" i="18"/>
  <c r="H884" i="18"/>
  <c r="I884" i="18"/>
  <c r="H885" i="18"/>
  <c r="I885" i="18"/>
  <c r="H886" i="18"/>
  <c r="I886" i="18"/>
  <c r="H887" i="18"/>
  <c r="I887" i="18"/>
  <c r="H888" i="18"/>
  <c r="I888" i="18"/>
  <c r="H889" i="18"/>
  <c r="I889" i="18"/>
  <c r="H890" i="18"/>
  <c r="I890" i="18"/>
  <c r="H891" i="18"/>
  <c r="I891" i="18"/>
  <c r="H892" i="18"/>
  <c r="I892" i="18"/>
  <c r="H893" i="18"/>
  <c r="I893" i="18"/>
  <c r="H894" i="18"/>
  <c r="I894" i="18"/>
  <c r="H895" i="18"/>
  <c r="I895" i="18"/>
  <c r="H896" i="18"/>
  <c r="I896" i="18"/>
  <c r="H897" i="18"/>
  <c r="I897" i="18"/>
  <c r="H898" i="18"/>
  <c r="I898" i="18"/>
  <c r="H899" i="18"/>
  <c r="I899" i="18"/>
  <c r="H900" i="18"/>
  <c r="I900" i="18"/>
  <c r="H901" i="18"/>
  <c r="I901" i="18"/>
  <c r="H902" i="18"/>
  <c r="I902" i="18"/>
  <c r="H903" i="18"/>
  <c r="I903" i="18"/>
  <c r="H904" i="18"/>
  <c r="I904" i="18"/>
  <c r="H905" i="18"/>
  <c r="I905" i="18"/>
  <c r="H906" i="18"/>
  <c r="I906" i="18"/>
  <c r="H907" i="18"/>
  <c r="I907" i="18"/>
  <c r="H908" i="18"/>
  <c r="I908" i="18"/>
  <c r="H909" i="18"/>
  <c r="I909" i="18"/>
  <c r="H910" i="18"/>
  <c r="I910" i="18"/>
  <c r="H911" i="18"/>
  <c r="I911" i="18"/>
  <c r="H912" i="18"/>
  <c r="I912" i="18"/>
  <c r="H913" i="18"/>
  <c r="I913" i="18"/>
  <c r="H914" i="18"/>
  <c r="I914" i="18"/>
  <c r="H915" i="18"/>
  <c r="I915" i="18"/>
  <c r="H916" i="18"/>
  <c r="I916" i="18"/>
  <c r="H917" i="18"/>
  <c r="I917" i="18"/>
  <c r="H918" i="18"/>
  <c r="I918" i="18"/>
  <c r="H919" i="18"/>
  <c r="I919" i="18"/>
  <c r="H920" i="18"/>
  <c r="I920" i="18"/>
  <c r="H921" i="18"/>
  <c r="I921" i="18"/>
  <c r="H922" i="18"/>
  <c r="I922" i="18"/>
  <c r="H923" i="18"/>
  <c r="I923" i="18"/>
  <c r="H924" i="18"/>
  <c r="I924" i="18"/>
  <c r="H925" i="18"/>
  <c r="I925" i="18"/>
  <c r="H926" i="18"/>
  <c r="I926" i="18"/>
  <c r="H927" i="18"/>
  <c r="I927" i="18"/>
  <c r="H928" i="18"/>
  <c r="I928" i="18"/>
  <c r="H929" i="18"/>
  <c r="I929" i="18"/>
  <c r="H930" i="18"/>
  <c r="I930" i="18"/>
  <c r="H931" i="18"/>
  <c r="I931" i="18"/>
  <c r="H932" i="18"/>
  <c r="I932" i="18"/>
  <c r="H933" i="18"/>
  <c r="I933" i="18"/>
  <c r="H934" i="18"/>
  <c r="I934" i="18"/>
  <c r="H935" i="18"/>
  <c r="I935" i="18"/>
  <c r="H936" i="18"/>
  <c r="I936" i="18"/>
  <c r="H937" i="18"/>
  <c r="I937" i="18"/>
  <c r="H938" i="18"/>
  <c r="I938" i="18"/>
  <c r="H939" i="18"/>
  <c r="I939" i="18"/>
  <c r="H940" i="18"/>
  <c r="I940" i="18"/>
  <c r="H941" i="18"/>
  <c r="I941" i="18"/>
  <c r="H942" i="18"/>
  <c r="I942" i="18"/>
  <c r="H943" i="18"/>
  <c r="I943" i="18"/>
  <c r="H944" i="18"/>
  <c r="I944" i="18"/>
  <c r="H945" i="18"/>
  <c r="I945" i="18"/>
  <c r="H946" i="18"/>
  <c r="I946" i="18"/>
  <c r="H947" i="18"/>
  <c r="I947" i="18"/>
  <c r="H948" i="18"/>
  <c r="I948" i="18"/>
  <c r="H949" i="18"/>
  <c r="I949" i="18"/>
  <c r="H950" i="18"/>
  <c r="I950" i="18"/>
  <c r="H951" i="18"/>
  <c r="I951" i="18"/>
  <c r="H952" i="18"/>
  <c r="I952" i="18"/>
  <c r="H953" i="18"/>
  <c r="I953" i="18"/>
  <c r="H954" i="18"/>
  <c r="I954" i="18"/>
  <c r="H955" i="18"/>
  <c r="I955" i="18"/>
  <c r="H956" i="18"/>
  <c r="I956" i="18"/>
  <c r="H957" i="18"/>
  <c r="I957" i="18"/>
  <c r="H958" i="18"/>
  <c r="I958" i="18"/>
  <c r="H959" i="18"/>
  <c r="I959" i="18"/>
  <c r="H960" i="18"/>
  <c r="I960" i="18"/>
  <c r="H961" i="18"/>
  <c r="I961" i="18"/>
  <c r="H962" i="18"/>
  <c r="I962" i="18"/>
  <c r="H963" i="18"/>
  <c r="I963" i="18"/>
  <c r="H964" i="18"/>
  <c r="I964" i="18"/>
  <c r="H965" i="18"/>
  <c r="I965" i="18"/>
  <c r="H966" i="18"/>
  <c r="I966" i="18"/>
  <c r="H967" i="18"/>
  <c r="I967" i="18"/>
  <c r="H968" i="18"/>
  <c r="I968" i="18"/>
  <c r="H969" i="18"/>
  <c r="I969" i="18"/>
  <c r="H970" i="18"/>
  <c r="I970" i="18"/>
  <c r="H971" i="18"/>
  <c r="I971" i="18"/>
  <c r="H972" i="18"/>
  <c r="I972" i="18"/>
  <c r="H973" i="18"/>
  <c r="I973" i="18"/>
  <c r="H974" i="18"/>
  <c r="I974" i="18"/>
  <c r="H975" i="18"/>
  <c r="I975" i="18"/>
  <c r="H976" i="18"/>
  <c r="I976" i="18"/>
  <c r="H977" i="18"/>
  <c r="I977" i="18"/>
  <c r="H978" i="18"/>
  <c r="I978" i="18"/>
  <c r="H979" i="18"/>
  <c r="I979" i="18"/>
  <c r="H980" i="18"/>
  <c r="I980" i="18"/>
  <c r="H981" i="18"/>
  <c r="I981" i="18"/>
  <c r="H982" i="18"/>
  <c r="I982" i="18"/>
  <c r="H983" i="18"/>
  <c r="I983" i="18"/>
  <c r="H984" i="18"/>
  <c r="I984" i="18"/>
  <c r="H985" i="18"/>
  <c r="I985" i="18"/>
  <c r="H986" i="18"/>
  <c r="I986" i="18"/>
  <c r="H987" i="18"/>
  <c r="I987" i="18"/>
  <c r="H988" i="18"/>
  <c r="I988" i="18"/>
  <c r="H989" i="18"/>
  <c r="I989" i="18"/>
  <c r="H990" i="18"/>
  <c r="I990" i="18"/>
  <c r="H991" i="18"/>
  <c r="I991" i="18"/>
  <c r="H992" i="18"/>
  <c r="I992" i="18"/>
  <c r="H995" i="18"/>
  <c r="I995" i="18"/>
  <c r="H996" i="18"/>
  <c r="I996" i="18"/>
  <c r="H997" i="18"/>
  <c r="I997" i="18"/>
  <c r="H998" i="18"/>
  <c r="I998" i="18"/>
  <c r="H999" i="18"/>
  <c r="I999" i="18"/>
  <c r="H1000" i="18"/>
  <c r="I1000" i="18"/>
  <c r="H1001" i="18"/>
  <c r="I1001" i="18"/>
  <c r="H1002" i="18"/>
  <c r="I1002" i="18"/>
  <c r="H1003" i="18"/>
  <c r="I1003" i="18"/>
  <c r="H1004" i="18"/>
  <c r="I1004" i="18"/>
  <c r="H1005" i="18"/>
  <c r="I1005" i="18"/>
  <c r="H1006" i="18"/>
  <c r="I1006" i="18"/>
  <c r="H1007" i="18"/>
  <c r="I1007" i="18"/>
  <c r="H1008" i="18"/>
  <c r="I1008" i="18"/>
  <c r="H1009" i="18"/>
  <c r="I1009" i="18"/>
  <c r="H1010" i="18"/>
  <c r="I1010" i="18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34" i="5"/>
  <c r="I34" i="5"/>
  <c r="H35" i="5"/>
  <c r="I35" i="5"/>
  <c r="H36" i="5"/>
  <c r="I36" i="5"/>
  <c r="H37" i="5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51" i="5"/>
  <c r="I51" i="5"/>
  <c r="H52" i="5"/>
  <c r="I52" i="5"/>
  <c r="H53" i="5"/>
  <c r="I53" i="5"/>
  <c r="H54" i="5"/>
  <c r="I54" i="5"/>
  <c r="H55" i="5"/>
  <c r="I55" i="5"/>
  <c r="H56" i="5"/>
  <c r="I56" i="5"/>
  <c r="H57" i="5"/>
  <c r="I57" i="5"/>
  <c r="H58" i="5"/>
  <c r="I58" i="5"/>
  <c r="H59" i="5"/>
  <c r="I59" i="5"/>
  <c r="H60" i="5"/>
  <c r="I60" i="5"/>
  <c r="H61" i="5"/>
  <c r="I61" i="5"/>
  <c r="H62" i="5"/>
  <c r="I62" i="5"/>
  <c r="H63" i="5"/>
  <c r="I63" i="5"/>
  <c r="H64" i="5"/>
  <c r="I64" i="5"/>
  <c r="H65" i="5"/>
  <c r="I65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75" i="5"/>
  <c r="I75" i="5"/>
  <c r="H76" i="5"/>
  <c r="I76" i="5"/>
  <c r="H77" i="5"/>
  <c r="I77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H90" i="5"/>
  <c r="I90" i="5"/>
  <c r="H91" i="5"/>
  <c r="I91" i="5"/>
  <c r="H92" i="5"/>
  <c r="I92" i="5"/>
  <c r="H93" i="5"/>
  <c r="I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1" i="5"/>
  <c r="I101" i="5"/>
  <c r="H102" i="5"/>
  <c r="I102" i="5"/>
  <c r="H103" i="5"/>
  <c r="I103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3" i="5"/>
  <c r="I113" i="5"/>
  <c r="H114" i="5"/>
  <c r="I114" i="5"/>
  <c r="H115" i="5"/>
  <c r="I115" i="5"/>
  <c r="H116" i="5"/>
  <c r="I116" i="5"/>
  <c r="H117" i="5"/>
  <c r="I117" i="5"/>
  <c r="H118" i="5"/>
  <c r="I118" i="5"/>
  <c r="H119" i="5"/>
  <c r="I119" i="5"/>
  <c r="H120" i="5"/>
  <c r="I120" i="5"/>
  <c r="H121" i="5"/>
  <c r="I121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29" i="5"/>
  <c r="I129" i="5"/>
  <c r="H130" i="5"/>
  <c r="I130" i="5"/>
  <c r="H131" i="5"/>
  <c r="I131" i="5"/>
  <c r="H132" i="5"/>
  <c r="I132" i="5"/>
  <c r="H133" i="5"/>
  <c r="I133" i="5"/>
  <c r="H134" i="5"/>
  <c r="I134" i="5"/>
  <c r="H135" i="5"/>
  <c r="I135" i="5"/>
  <c r="H136" i="5"/>
  <c r="I136" i="5"/>
  <c r="H137" i="5"/>
  <c r="I137" i="5"/>
  <c r="H138" i="5"/>
  <c r="I138" i="5"/>
  <c r="H139" i="5"/>
  <c r="I139" i="5"/>
  <c r="H140" i="5"/>
  <c r="I140" i="5"/>
  <c r="H141" i="5"/>
  <c r="I141" i="5"/>
  <c r="H142" i="5"/>
  <c r="I142" i="5"/>
  <c r="H143" i="5"/>
  <c r="I143" i="5"/>
  <c r="H144" i="5"/>
  <c r="I144" i="5"/>
  <c r="H145" i="5"/>
  <c r="I145" i="5"/>
  <c r="H146" i="5"/>
  <c r="I146" i="5"/>
  <c r="H147" i="5"/>
  <c r="I147" i="5"/>
  <c r="H148" i="5"/>
  <c r="I148" i="5"/>
  <c r="H149" i="5"/>
  <c r="I149" i="5"/>
  <c r="H150" i="5"/>
  <c r="I150" i="5"/>
  <c r="H151" i="5"/>
  <c r="I151" i="5"/>
  <c r="H152" i="5"/>
  <c r="I152" i="5"/>
  <c r="H153" i="5"/>
  <c r="I153" i="5"/>
  <c r="H154" i="5"/>
  <c r="I154" i="5"/>
  <c r="H155" i="5"/>
  <c r="I155" i="5"/>
  <c r="H156" i="5"/>
  <c r="I156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H168" i="5"/>
  <c r="I168" i="5"/>
  <c r="H169" i="5"/>
  <c r="I169" i="5"/>
  <c r="H170" i="5"/>
  <c r="I170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4" i="5"/>
  <c r="I194" i="5"/>
  <c r="H195" i="5"/>
  <c r="I195" i="5"/>
  <c r="H196" i="5"/>
  <c r="I196" i="5"/>
  <c r="H197" i="5"/>
  <c r="I197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I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H234" i="5"/>
  <c r="I234" i="5"/>
  <c r="H235" i="5"/>
  <c r="I235" i="5"/>
  <c r="H236" i="5"/>
  <c r="I236" i="5"/>
  <c r="H237" i="5"/>
  <c r="I237" i="5"/>
  <c r="H238" i="5"/>
  <c r="I238" i="5"/>
  <c r="H239" i="5"/>
  <c r="I239" i="5"/>
  <c r="H240" i="5"/>
  <c r="I240" i="5"/>
  <c r="H241" i="5"/>
  <c r="I241" i="5"/>
  <c r="H242" i="5"/>
  <c r="I242" i="5"/>
  <c r="H243" i="5"/>
  <c r="I243" i="5"/>
  <c r="H244" i="5"/>
  <c r="I244" i="5"/>
  <c r="H245" i="5"/>
  <c r="I245" i="5"/>
  <c r="H246" i="5"/>
  <c r="I246" i="5"/>
  <c r="H247" i="5"/>
  <c r="I247" i="5"/>
  <c r="H248" i="5"/>
  <c r="I248" i="5"/>
  <c r="H249" i="5"/>
  <c r="I249" i="5"/>
  <c r="H250" i="5"/>
  <c r="I250" i="5"/>
  <c r="H251" i="5"/>
  <c r="I251" i="5"/>
  <c r="H252" i="5"/>
  <c r="I252" i="5"/>
  <c r="H253" i="5"/>
  <c r="I253" i="5"/>
  <c r="H254" i="5"/>
  <c r="I254" i="5"/>
  <c r="H255" i="5"/>
  <c r="I255" i="5"/>
  <c r="H256" i="5"/>
  <c r="I256" i="5"/>
  <c r="H257" i="5"/>
  <c r="I257" i="5"/>
  <c r="H258" i="5"/>
  <c r="I258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69" i="5"/>
  <c r="I269" i="5"/>
  <c r="H270" i="5"/>
  <c r="I270" i="5"/>
  <c r="H271" i="5"/>
  <c r="I271" i="5"/>
  <c r="H272" i="5"/>
  <c r="I272" i="5"/>
  <c r="H273" i="5"/>
  <c r="I273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282" i="5"/>
  <c r="I282" i="5"/>
  <c r="H283" i="5"/>
  <c r="I283" i="5"/>
  <c r="H284" i="5"/>
  <c r="I284" i="5"/>
  <c r="H285" i="5"/>
  <c r="I285" i="5"/>
  <c r="H286" i="5"/>
  <c r="I286" i="5"/>
  <c r="H287" i="5"/>
  <c r="I287" i="5"/>
  <c r="H288" i="5"/>
  <c r="I288" i="5"/>
  <c r="H289" i="5"/>
  <c r="I289" i="5"/>
  <c r="H290" i="5"/>
  <c r="I290" i="5"/>
  <c r="H291" i="5"/>
  <c r="I291" i="5"/>
  <c r="H292" i="5"/>
  <c r="I292" i="5"/>
  <c r="H293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04" i="5"/>
  <c r="I304" i="5"/>
  <c r="H305" i="5"/>
  <c r="I305" i="5"/>
  <c r="H306" i="5"/>
  <c r="I306" i="5"/>
  <c r="H307" i="5"/>
  <c r="I307" i="5"/>
  <c r="H308" i="5"/>
  <c r="I308" i="5"/>
  <c r="H309" i="5"/>
  <c r="I309" i="5"/>
  <c r="H310" i="5"/>
  <c r="I310" i="5"/>
  <c r="H311" i="5"/>
  <c r="I311" i="5"/>
  <c r="H312" i="5"/>
  <c r="I312" i="5"/>
  <c r="H313" i="5"/>
  <c r="I313" i="5"/>
  <c r="H314" i="5"/>
  <c r="I314" i="5"/>
  <c r="H315" i="5"/>
  <c r="I315" i="5"/>
  <c r="H316" i="5"/>
  <c r="I316" i="5"/>
  <c r="H317" i="5"/>
  <c r="I317" i="5"/>
  <c r="H318" i="5"/>
  <c r="I318" i="5"/>
  <c r="H319" i="5"/>
  <c r="I319" i="5"/>
  <c r="H320" i="5"/>
  <c r="I320" i="5"/>
  <c r="H321" i="5"/>
  <c r="I321" i="5"/>
  <c r="H322" i="5"/>
  <c r="I322" i="5"/>
  <c r="H323" i="5"/>
  <c r="I323" i="5"/>
  <c r="H324" i="5"/>
  <c r="I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2" i="5"/>
  <c r="I332" i="5"/>
  <c r="H333" i="5"/>
  <c r="I333" i="5"/>
  <c r="H334" i="5"/>
  <c r="I334" i="5"/>
  <c r="H335" i="5"/>
  <c r="I335" i="5"/>
  <c r="H336" i="5"/>
  <c r="I336" i="5"/>
  <c r="H337" i="5"/>
  <c r="I337" i="5"/>
  <c r="H338" i="5"/>
  <c r="I338" i="5"/>
  <c r="H339" i="5"/>
  <c r="I339" i="5"/>
  <c r="H340" i="5"/>
  <c r="I340" i="5"/>
  <c r="H341" i="5"/>
  <c r="I341" i="5"/>
  <c r="H342" i="5"/>
  <c r="I342" i="5"/>
  <c r="H343" i="5"/>
  <c r="I343" i="5"/>
  <c r="H344" i="5"/>
  <c r="I344" i="5"/>
  <c r="H345" i="5"/>
  <c r="I345" i="5"/>
  <c r="H346" i="5"/>
  <c r="I346" i="5"/>
  <c r="H347" i="5"/>
  <c r="I347" i="5"/>
  <c r="H348" i="5"/>
  <c r="I348" i="5"/>
  <c r="H349" i="5"/>
  <c r="I349" i="5"/>
  <c r="H350" i="5"/>
  <c r="I350" i="5"/>
  <c r="H351" i="5"/>
  <c r="I351" i="5"/>
  <c r="H352" i="5"/>
  <c r="I352" i="5"/>
  <c r="H353" i="5"/>
  <c r="I353" i="5"/>
  <c r="H354" i="5"/>
  <c r="I354" i="5"/>
  <c r="H355" i="5"/>
  <c r="I355" i="5"/>
  <c r="H356" i="5"/>
  <c r="I356" i="5"/>
  <c r="H357" i="5"/>
  <c r="I357" i="5"/>
  <c r="H358" i="5"/>
  <c r="I358" i="5"/>
  <c r="H359" i="5"/>
  <c r="I359" i="5"/>
  <c r="H360" i="5"/>
  <c r="I360" i="5"/>
  <c r="H361" i="5"/>
  <c r="I361" i="5"/>
  <c r="H362" i="5"/>
  <c r="I362" i="5"/>
  <c r="H363" i="5"/>
  <c r="I363" i="5"/>
  <c r="H364" i="5"/>
  <c r="I364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H380" i="5"/>
  <c r="I380" i="5"/>
  <c r="H381" i="5"/>
  <c r="I381" i="5"/>
  <c r="H382" i="5"/>
  <c r="I382" i="5"/>
  <c r="H383" i="5"/>
  <c r="I383" i="5"/>
  <c r="H384" i="5"/>
  <c r="I384" i="5"/>
  <c r="H385" i="5"/>
  <c r="I385" i="5"/>
  <c r="H386" i="5"/>
  <c r="I386" i="5"/>
  <c r="H387" i="5"/>
  <c r="I387" i="5"/>
  <c r="H388" i="5"/>
  <c r="I388" i="5"/>
  <c r="H389" i="5"/>
  <c r="I389" i="5"/>
  <c r="H390" i="5"/>
  <c r="I390" i="5"/>
  <c r="H391" i="5"/>
  <c r="I391" i="5"/>
  <c r="H392" i="5"/>
  <c r="I392" i="5"/>
  <c r="H393" i="5"/>
  <c r="I393" i="5"/>
  <c r="H394" i="5"/>
  <c r="I394" i="5"/>
  <c r="H395" i="5"/>
  <c r="I395" i="5"/>
  <c r="H396" i="5"/>
  <c r="I396" i="5"/>
  <c r="H397" i="5"/>
  <c r="I397" i="5"/>
  <c r="H398" i="5"/>
  <c r="I398" i="5"/>
  <c r="H399" i="5"/>
  <c r="I399" i="5"/>
  <c r="H400" i="5"/>
  <c r="I400" i="5"/>
  <c r="H401" i="5"/>
  <c r="I401" i="5"/>
  <c r="H402" i="5"/>
  <c r="I402" i="5"/>
  <c r="H403" i="5"/>
  <c r="I403" i="5"/>
  <c r="H404" i="5"/>
  <c r="I404" i="5"/>
  <c r="H405" i="5"/>
  <c r="I405" i="5"/>
  <c r="H406" i="5"/>
  <c r="I406" i="5"/>
  <c r="H407" i="5"/>
  <c r="I407" i="5"/>
  <c r="H408" i="5"/>
  <c r="I408" i="5"/>
  <c r="H409" i="5"/>
  <c r="I409" i="5"/>
  <c r="H410" i="5"/>
  <c r="I410" i="5"/>
  <c r="H411" i="5"/>
  <c r="I411" i="5"/>
  <c r="H412" i="5"/>
  <c r="I412" i="5"/>
  <c r="H413" i="5"/>
  <c r="I413" i="5"/>
  <c r="H414" i="5"/>
  <c r="I414" i="5"/>
  <c r="H415" i="5"/>
  <c r="I415" i="5"/>
  <c r="H416" i="5"/>
  <c r="I416" i="5"/>
  <c r="H417" i="5"/>
  <c r="I417" i="5"/>
  <c r="H418" i="5"/>
  <c r="I418" i="5"/>
  <c r="H419" i="5"/>
  <c r="I419" i="5"/>
  <c r="H420" i="5"/>
  <c r="I420" i="5"/>
  <c r="H421" i="5"/>
  <c r="I421" i="5"/>
  <c r="H422" i="5"/>
  <c r="I422" i="5"/>
  <c r="H423" i="5"/>
  <c r="I423" i="5"/>
  <c r="H424" i="5"/>
  <c r="I424" i="5"/>
  <c r="H425" i="5"/>
  <c r="I425" i="5"/>
  <c r="H426" i="5"/>
  <c r="I426" i="5"/>
  <c r="H427" i="5"/>
  <c r="I427" i="5"/>
  <c r="H428" i="5"/>
  <c r="I428" i="5"/>
  <c r="H429" i="5"/>
  <c r="I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H441" i="5"/>
  <c r="I441" i="5"/>
  <c r="H442" i="5"/>
  <c r="I442" i="5"/>
  <c r="H443" i="5"/>
  <c r="I443" i="5"/>
  <c r="H444" i="5"/>
  <c r="I444" i="5"/>
  <c r="H445" i="5"/>
  <c r="I445" i="5"/>
  <c r="H446" i="5"/>
  <c r="I446" i="5"/>
  <c r="H447" i="5"/>
  <c r="I447" i="5"/>
  <c r="H448" i="5"/>
  <c r="I448" i="5"/>
  <c r="H449" i="5"/>
  <c r="I449" i="5"/>
  <c r="H450" i="5"/>
  <c r="I450" i="5"/>
  <c r="H451" i="5"/>
  <c r="I451" i="5"/>
  <c r="H452" i="5"/>
  <c r="I452" i="5"/>
  <c r="H453" i="5"/>
  <c r="I453" i="5"/>
  <c r="H454" i="5"/>
  <c r="I454" i="5"/>
  <c r="H455" i="5"/>
  <c r="I455" i="5"/>
  <c r="H456" i="5"/>
  <c r="I456" i="5"/>
  <c r="H457" i="5"/>
  <c r="I457" i="5"/>
  <c r="H458" i="5"/>
  <c r="I458" i="5"/>
  <c r="H459" i="5"/>
  <c r="I459" i="5"/>
  <c r="H460" i="5"/>
  <c r="I460" i="5"/>
  <c r="H461" i="5"/>
  <c r="I461" i="5"/>
  <c r="H462" i="5"/>
  <c r="I462" i="5"/>
  <c r="H463" i="5"/>
  <c r="I463" i="5"/>
  <c r="H464" i="5"/>
  <c r="I464" i="5"/>
  <c r="H465" i="5"/>
  <c r="I465" i="5"/>
  <c r="H466" i="5"/>
  <c r="I466" i="5"/>
  <c r="H467" i="5"/>
  <c r="I467" i="5"/>
  <c r="H468" i="5"/>
  <c r="I468" i="5"/>
  <c r="H469" i="5"/>
  <c r="I469" i="5"/>
  <c r="H470" i="5"/>
  <c r="I470" i="5"/>
  <c r="H471" i="5"/>
  <c r="I471" i="5"/>
  <c r="H472" i="5"/>
  <c r="I472" i="5"/>
  <c r="H473" i="5"/>
  <c r="I473" i="5"/>
  <c r="H474" i="5"/>
  <c r="I474" i="5"/>
  <c r="H475" i="5"/>
  <c r="I475" i="5"/>
  <c r="H476" i="5"/>
  <c r="I476" i="5"/>
  <c r="H477" i="5"/>
  <c r="I477" i="5"/>
  <c r="H478" i="5"/>
  <c r="I478" i="5"/>
  <c r="H479" i="5"/>
  <c r="I479" i="5"/>
  <c r="H480" i="5"/>
  <c r="I480" i="5"/>
  <c r="H481" i="5"/>
  <c r="I481" i="5"/>
  <c r="H482" i="5"/>
  <c r="I482" i="5"/>
  <c r="H483" i="5"/>
  <c r="I483" i="5"/>
  <c r="H484" i="5"/>
  <c r="I484" i="5"/>
  <c r="H485" i="5"/>
  <c r="I485" i="5"/>
  <c r="H486" i="5"/>
  <c r="I486" i="5"/>
  <c r="H487" i="5"/>
  <c r="I487" i="5"/>
  <c r="H488" i="5"/>
  <c r="I488" i="5"/>
  <c r="H489" i="5"/>
  <c r="I489" i="5"/>
  <c r="H490" i="5"/>
  <c r="I490" i="5"/>
  <c r="H491" i="5"/>
  <c r="I491" i="5"/>
  <c r="H492" i="5"/>
  <c r="I492" i="5"/>
  <c r="H493" i="5"/>
  <c r="I493" i="5"/>
  <c r="H494" i="5"/>
  <c r="I494" i="5"/>
  <c r="H495" i="5"/>
  <c r="I495" i="5"/>
  <c r="H496" i="5"/>
  <c r="I496" i="5"/>
  <c r="H497" i="5"/>
  <c r="I497" i="5"/>
  <c r="H498" i="5"/>
  <c r="I498" i="5"/>
  <c r="H499" i="5"/>
  <c r="I499" i="5"/>
  <c r="H500" i="5"/>
  <c r="I500" i="5"/>
  <c r="H501" i="5"/>
  <c r="I501" i="5"/>
  <c r="H502" i="5"/>
  <c r="I502" i="5"/>
  <c r="H503" i="5"/>
  <c r="I503" i="5"/>
  <c r="H504" i="5"/>
  <c r="I504" i="5"/>
  <c r="H505" i="5"/>
  <c r="I505" i="5"/>
  <c r="H506" i="5"/>
  <c r="I506" i="5"/>
  <c r="H507" i="5"/>
  <c r="I507" i="5"/>
  <c r="H508" i="5"/>
  <c r="I508" i="5"/>
  <c r="H509" i="5"/>
  <c r="I509" i="5"/>
  <c r="H510" i="5"/>
  <c r="I510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8" i="5"/>
  <c r="I518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H532" i="5"/>
  <c r="I532" i="5"/>
  <c r="H533" i="5"/>
  <c r="I533" i="5"/>
  <c r="H534" i="5"/>
  <c r="I534" i="5"/>
  <c r="H535" i="5"/>
  <c r="I535" i="5"/>
  <c r="H536" i="5"/>
  <c r="I536" i="5"/>
  <c r="H537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H547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59" i="5"/>
  <c r="I559" i="5"/>
  <c r="H560" i="5"/>
  <c r="I560" i="5"/>
  <c r="H561" i="5"/>
  <c r="I561" i="5"/>
  <c r="H562" i="5"/>
  <c r="I562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H574" i="5"/>
  <c r="I574" i="5"/>
  <c r="H575" i="5"/>
  <c r="I575" i="5"/>
  <c r="H576" i="5"/>
  <c r="I576" i="5"/>
  <c r="H577" i="5"/>
  <c r="I577" i="5"/>
  <c r="H578" i="5"/>
  <c r="I578" i="5"/>
  <c r="H579" i="5"/>
  <c r="I579" i="5"/>
  <c r="H580" i="5"/>
  <c r="I580" i="5"/>
  <c r="H581" i="5"/>
  <c r="I581" i="5"/>
  <c r="H582" i="5"/>
  <c r="I582" i="5"/>
  <c r="H583" i="5"/>
  <c r="I583" i="5"/>
  <c r="H584" i="5"/>
  <c r="I584" i="5"/>
  <c r="H585" i="5"/>
  <c r="I585" i="5"/>
  <c r="H586" i="5"/>
  <c r="I586" i="5"/>
  <c r="H587" i="5"/>
  <c r="I587" i="5"/>
  <c r="H588" i="5"/>
  <c r="I588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6" i="5"/>
  <c r="I606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H618" i="5"/>
  <c r="I618" i="5"/>
  <c r="H619" i="5"/>
  <c r="I619" i="5"/>
  <c r="H620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H633" i="5"/>
  <c r="I633" i="5"/>
  <c r="H634" i="5"/>
  <c r="I634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650" i="5"/>
  <c r="I650" i="5"/>
  <c r="H651" i="5"/>
  <c r="I651" i="5"/>
  <c r="H652" i="5"/>
  <c r="I652" i="5"/>
  <c r="H653" i="5"/>
  <c r="I653" i="5"/>
  <c r="H654" i="5"/>
  <c r="I654" i="5"/>
  <c r="H655" i="5"/>
  <c r="I655" i="5"/>
  <c r="H656" i="5"/>
  <c r="I656" i="5"/>
  <c r="H657" i="5"/>
  <c r="I657" i="5"/>
  <c r="H658" i="5"/>
  <c r="I658" i="5"/>
  <c r="H659" i="5"/>
  <c r="I659" i="5"/>
  <c r="H660" i="5"/>
  <c r="I660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H668" i="5"/>
  <c r="I668" i="5"/>
  <c r="H669" i="5"/>
  <c r="I669" i="5"/>
  <c r="H670" i="5"/>
  <c r="I670" i="5"/>
  <c r="H671" i="5"/>
  <c r="I671" i="5"/>
  <c r="H672" i="5"/>
  <c r="I672" i="5"/>
  <c r="H673" i="5"/>
  <c r="I673" i="5"/>
  <c r="H674" i="5"/>
  <c r="I674" i="5"/>
  <c r="H675" i="5"/>
  <c r="I675" i="5"/>
  <c r="H676" i="5"/>
  <c r="I676" i="5"/>
  <c r="H677" i="5"/>
  <c r="I677" i="5"/>
  <c r="H678" i="5"/>
  <c r="I678" i="5"/>
  <c r="H679" i="5"/>
  <c r="I679" i="5"/>
  <c r="H680" i="5"/>
  <c r="I680" i="5"/>
  <c r="H681" i="5"/>
  <c r="I681" i="5"/>
  <c r="H682" i="5"/>
  <c r="I682" i="5"/>
  <c r="H683" i="5"/>
  <c r="I683" i="5"/>
  <c r="H684" i="5"/>
  <c r="I684" i="5"/>
  <c r="H685" i="5"/>
  <c r="I685" i="5"/>
  <c r="H686" i="5"/>
  <c r="I686" i="5"/>
  <c r="H687" i="5"/>
  <c r="I687" i="5"/>
  <c r="H688" i="5"/>
  <c r="I688" i="5"/>
  <c r="H689" i="5"/>
  <c r="I689" i="5"/>
  <c r="H690" i="5"/>
  <c r="I690" i="5"/>
  <c r="H691" i="5"/>
  <c r="I691" i="5"/>
  <c r="H692" i="5"/>
  <c r="I692" i="5"/>
  <c r="H693" i="5"/>
  <c r="I693" i="5"/>
  <c r="H694" i="5"/>
  <c r="I694" i="5"/>
  <c r="H695" i="5"/>
  <c r="I695" i="5"/>
  <c r="H696" i="5"/>
  <c r="I696" i="5"/>
  <c r="H697" i="5"/>
  <c r="I697" i="5"/>
  <c r="H698" i="5"/>
  <c r="I698" i="5"/>
  <c r="H699" i="5"/>
  <c r="I699" i="5"/>
  <c r="H700" i="5"/>
  <c r="I700" i="5"/>
  <c r="H701" i="5"/>
  <c r="I701" i="5"/>
  <c r="H702" i="5"/>
  <c r="I702" i="5"/>
  <c r="H703" i="5"/>
  <c r="I703" i="5"/>
  <c r="H704" i="5"/>
  <c r="I704" i="5"/>
  <c r="H705" i="5"/>
  <c r="I705" i="5"/>
  <c r="H706" i="5"/>
  <c r="I706" i="5"/>
  <c r="H707" i="5"/>
  <c r="I707" i="5"/>
  <c r="H708" i="5"/>
  <c r="I708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715" i="5"/>
  <c r="I715" i="5"/>
  <c r="H716" i="5"/>
  <c r="I716" i="5"/>
  <c r="H717" i="5"/>
  <c r="I717" i="5"/>
  <c r="H718" i="5"/>
  <c r="I718" i="5"/>
  <c r="H719" i="5"/>
  <c r="I719" i="5"/>
  <c r="H720" i="5"/>
  <c r="I720" i="5"/>
  <c r="H721" i="5"/>
  <c r="I721" i="5"/>
  <c r="H722" i="5"/>
  <c r="I722" i="5"/>
  <c r="H723" i="5"/>
  <c r="I723" i="5"/>
  <c r="H724" i="5"/>
  <c r="I724" i="5"/>
  <c r="H725" i="5"/>
  <c r="I725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I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5" i="5"/>
  <c r="I755" i="5"/>
  <c r="H756" i="5"/>
  <c r="I756" i="5"/>
  <c r="H757" i="5"/>
  <c r="I757" i="5"/>
  <c r="H758" i="5"/>
  <c r="I758" i="5"/>
  <c r="H759" i="5"/>
  <c r="I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7" i="5"/>
  <c r="I767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797" i="5"/>
  <c r="I797" i="5"/>
  <c r="H798" i="5"/>
  <c r="I798" i="5"/>
  <c r="H799" i="5"/>
  <c r="I799" i="5"/>
  <c r="H800" i="5"/>
  <c r="I800" i="5"/>
  <c r="H801" i="5"/>
  <c r="I801" i="5"/>
  <c r="H802" i="5"/>
  <c r="I802" i="5"/>
  <c r="H803" i="5"/>
  <c r="I803" i="5"/>
  <c r="H804" i="5"/>
  <c r="I804" i="5"/>
  <c r="H805" i="5"/>
  <c r="I805" i="5"/>
  <c r="H806" i="5"/>
  <c r="I806" i="5"/>
  <c r="H807" i="5"/>
  <c r="I807" i="5"/>
  <c r="H808" i="5"/>
  <c r="I808" i="5"/>
  <c r="H809" i="5"/>
  <c r="I809" i="5"/>
  <c r="H810" i="5"/>
  <c r="I810" i="5"/>
  <c r="H811" i="5"/>
  <c r="I811" i="5"/>
  <c r="H812" i="5"/>
  <c r="I812" i="5"/>
  <c r="H813" i="5"/>
  <c r="I813" i="5"/>
  <c r="H814" i="5"/>
  <c r="I814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I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38" i="5"/>
  <c r="I838" i="5"/>
  <c r="H839" i="5"/>
  <c r="I839" i="5"/>
  <c r="H840" i="5"/>
  <c r="I840" i="5"/>
  <c r="H841" i="5"/>
  <c r="I841" i="5"/>
  <c r="H842" i="5"/>
  <c r="I842" i="5"/>
  <c r="H843" i="5"/>
  <c r="I843" i="5"/>
  <c r="H844" i="5"/>
  <c r="I844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H862" i="5"/>
  <c r="I862" i="5"/>
  <c r="H863" i="5"/>
  <c r="I863" i="5"/>
  <c r="H864" i="5"/>
  <c r="I864" i="5"/>
  <c r="H865" i="5"/>
  <c r="I865" i="5"/>
  <c r="H866" i="5"/>
  <c r="I866" i="5"/>
  <c r="H867" i="5"/>
  <c r="I867" i="5"/>
  <c r="H868" i="5"/>
  <c r="I868" i="5"/>
  <c r="H869" i="5"/>
  <c r="I869" i="5"/>
  <c r="H870" i="5"/>
  <c r="I870" i="5"/>
  <c r="H871" i="5"/>
  <c r="I871" i="5"/>
  <c r="H872" i="5"/>
  <c r="I872" i="5"/>
  <c r="H873" i="5"/>
  <c r="I873" i="5"/>
  <c r="H874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H890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H918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0" i="5"/>
  <c r="I940" i="5"/>
  <c r="H941" i="5"/>
  <c r="I941" i="5"/>
  <c r="H942" i="5"/>
  <c r="I942" i="5"/>
  <c r="H943" i="5"/>
  <c r="I943" i="5"/>
  <c r="H944" i="5"/>
  <c r="I944" i="5"/>
  <c r="H945" i="5"/>
  <c r="I945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H955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6" i="5"/>
  <c r="I976" i="5"/>
  <c r="H977" i="5"/>
  <c r="I977" i="5"/>
  <c r="H978" i="5"/>
  <c r="I978" i="5"/>
  <c r="H979" i="5"/>
  <c r="I979" i="5"/>
  <c r="H980" i="5"/>
  <c r="I980" i="5"/>
  <c r="H981" i="5"/>
  <c r="I981" i="5"/>
  <c r="H982" i="5"/>
  <c r="I982" i="5"/>
  <c r="H983" i="5"/>
  <c r="I983" i="5"/>
  <c r="H984" i="5"/>
  <c r="I984" i="5"/>
  <c r="H985" i="5"/>
  <c r="I985" i="5"/>
  <c r="H986" i="5"/>
  <c r="I986" i="5"/>
  <c r="H987" i="5"/>
  <c r="I987" i="5"/>
  <c r="H988" i="5"/>
  <c r="I988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5" i="5"/>
  <c r="I995" i="5"/>
  <c r="H996" i="5"/>
  <c r="I996" i="5"/>
  <c r="H997" i="5"/>
  <c r="I997" i="5"/>
  <c r="H998" i="5"/>
  <c r="I998" i="5"/>
  <c r="H999" i="5"/>
  <c r="I999" i="5"/>
  <c r="H1000" i="5"/>
  <c r="I1000" i="5"/>
  <c r="H1001" i="5"/>
  <c r="I1001" i="5"/>
  <c r="H1002" i="5"/>
  <c r="I1002" i="5"/>
  <c r="H1003" i="5"/>
  <c r="I1003" i="5"/>
  <c r="H1004" i="5"/>
  <c r="I1004" i="5"/>
  <c r="H1005" i="5"/>
  <c r="I1005" i="5"/>
  <c r="H1006" i="5"/>
  <c r="I1006" i="5"/>
  <c r="H1007" i="5"/>
  <c r="I1007" i="5"/>
  <c r="H1008" i="5"/>
  <c r="I1008" i="5"/>
  <c r="H1009" i="5"/>
  <c r="I1009" i="5"/>
  <c r="H1010" i="5"/>
  <c r="I1010" i="5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13" i="17"/>
  <c r="A14" i="17"/>
  <c r="A15" i="17"/>
  <c r="A16" i="17"/>
  <c r="A17" i="17"/>
  <c r="A18" i="17"/>
  <c r="A19" i="17"/>
  <c r="A20" i="17"/>
  <c r="A21" i="17"/>
  <c r="A22" i="17"/>
  <c r="A23" i="17"/>
  <c r="C6" i="6"/>
  <c r="K2" i="14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12" i="10"/>
  <c r="I5" i="5"/>
  <c r="H5" i="5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12" i="6"/>
  <c r="D13" i="16" l="1"/>
  <c r="L13" i="16"/>
  <c r="H14" i="16"/>
  <c r="D15" i="16"/>
  <c r="L15" i="16"/>
  <c r="H16" i="16"/>
  <c r="D17" i="16"/>
  <c r="L17" i="16"/>
  <c r="H18" i="16"/>
  <c r="D19" i="16"/>
  <c r="L19" i="16"/>
  <c r="H20" i="16"/>
  <c r="D21" i="16"/>
  <c r="L21" i="16"/>
  <c r="H22" i="16"/>
  <c r="D23" i="16"/>
  <c r="L23" i="16"/>
  <c r="H24" i="16"/>
  <c r="D25" i="16"/>
  <c r="L25" i="16"/>
  <c r="H26" i="16"/>
  <c r="D27" i="16"/>
  <c r="L27" i="16"/>
  <c r="H28" i="16"/>
  <c r="D29" i="16"/>
  <c r="L29" i="16"/>
  <c r="H30" i="16"/>
  <c r="D31" i="16"/>
  <c r="L31" i="16"/>
  <c r="H32" i="16"/>
  <c r="D33" i="16"/>
  <c r="L33" i="16"/>
  <c r="J21" i="16"/>
  <c r="F26" i="16"/>
  <c r="F30" i="16"/>
  <c r="E13" i="16"/>
  <c r="M13" i="16"/>
  <c r="I14" i="16"/>
  <c r="E15" i="16"/>
  <c r="M15" i="16"/>
  <c r="I16" i="16"/>
  <c r="E17" i="16"/>
  <c r="M17" i="16"/>
  <c r="I18" i="16"/>
  <c r="E19" i="16"/>
  <c r="M19" i="16"/>
  <c r="I20" i="16"/>
  <c r="E21" i="16"/>
  <c r="M21" i="16"/>
  <c r="I22" i="16"/>
  <c r="E23" i="16"/>
  <c r="M23" i="16"/>
  <c r="I24" i="16"/>
  <c r="E25" i="16"/>
  <c r="M25" i="16"/>
  <c r="I26" i="16"/>
  <c r="E27" i="16"/>
  <c r="M27" i="16"/>
  <c r="I28" i="16"/>
  <c r="E29" i="16"/>
  <c r="M29" i="16"/>
  <c r="I30" i="16"/>
  <c r="E31" i="16"/>
  <c r="M31" i="16"/>
  <c r="I32" i="16"/>
  <c r="E33" i="16"/>
  <c r="M33" i="16"/>
  <c r="J19" i="16"/>
  <c r="N24" i="16"/>
  <c r="N30" i="16"/>
  <c r="F13" i="16"/>
  <c r="N13" i="16"/>
  <c r="J14" i="16"/>
  <c r="F15" i="16"/>
  <c r="N15" i="16"/>
  <c r="J16" i="16"/>
  <c r="F17" i="16"/>
  <c r="N17" i="16"/>
  <c r="J18" i="16"/>
  <c r="F19" i="16"/>
  <c r="N19" i="16"/>
  <c r="J20" i="16"/>
  <c r="F21" i="16"/>
  <c r="N21" i="16"/>
  <c r="J22" i="16"/>
  <c r="F23" i="16"/>
  <c r="N23" i="16"/>
  <c r="J24" i="16"/>
  <c r="F25" i="16"/>
  <c r="N25" i="16"/>
  <c r="J26" i="16"/>
  <c r="F27" i="16"/>
  <c r="N27" i="16"/>
  <c r="J28" i="16"/>
  <c r="F29" i="16"/>
  <c r="N29" i="16"/>
  <c r="J30" i="16"/>
  <c r="F31" i="16"/>
  <c r="N31" i="16"/>
  <c r="J32" i="16"/>
  <c r="F33" i="16"/>
  <c r="N33" i="16"/>
  <c r="F20" i="16"/>
  <c r="J23" i="16"/>
  <c r="F28" i="16"/>
  <c r="N32" i="16"/>
  <c r="G13" i="16"/>
  <c r="O13" i="16"/>
  <c r="K14" i="16"/>
  <c r="G15" i="16"/>
  <c r="O15" i="16"/>
  <c r="K16" i="16"/>
  <c r="G17" i="16"/>
  <c r="O17" i="16"/>
  <c r="K18" i="16"/>
  <c r="G19" i="16"/>
  <c r="O19" i="16"/>
  <c r="K20" i="16"/>
  <c r="G21" i="16"/>
  <c r="O21" i="16"/>
  <c r="K22" i="16"/>
  <c r="G23" i="16"/>
  <c r="O23" i="16"/>
  <c r="K24" i="16"/>
  <c r="G25" i="16"/>
  <c r="O25" i="16"/>
  <c r="K26" i="16"/>
  <c r="G27" i="16"/>
  <c r="O27" i="16"/>
  <c r="K28" i="16"/>
  <c r="G29" i="16"/>
  <c r="O29" i="16"/>
  <c r="K30" i="16"/>
  <c r="G31" i="16"/>
  <c r="O31" i="16"/>
  <c r="K32" i="16"/>
  <c r="G33" i="16"/>
  <c r="O33" i="16"/>
  <c r="N18" i="16"/>
  <c r="J25" i="16"/>
  <c r="J29" i="16"/>
  <c r="H13" i="16"/>
  <c r="D14" i="16"/>
  <c r="L14" i="16"/>
  <c r="H15" i="16"/>
  <c r="D16" i="16"/>
  <c r="L16" i="16"/>
  <c r="H17" i="16"/>
  <c r="D18" i="16"/>
  <c r="L18" i="16"/>
  <c r="H19" i="16"/>
  <c r="D20" i="16"/>
  <c r="L20" i="16"/>
  <c r="H21" i="16"/>
  <c r="D22" i="16"/>
  <c r="L22" i="16"/>
  <c r="H23" i="16"/>
  <c r="D24" i="16"/>
  <c r="L24" i="16"/>
  <c r="H25" i="16"/>
  <c r="D26" i="16"/>
  <c r="L26" i="16"/>
  <c r="H27" i="16"/>
  <c r="D28" i="16"/>
  <c r="L28" i="16"/>
  <c r="H29" i="16"/>
  <c r="D30" i="16"/>
  <c r="L30" i="16"/>
  <c r="H31" i="16"/>
  <c r="D32" i="16"/>
  <c r="L32" i="16"/>
  <c r="H33" i="16"/>
  <c r="I31" i="16"/>
  <c r="M32" i="16"/>
  <c r="N14" i="16"/>
  <c r="J15" i="16"/>
  <c r="N16" i="16"/>
  <c r="N20" i="16"/>
  <c r="F24" i="16"/>
  <c r="J27" i="16"/>
  <c r="J31" i="16"/>
  <c r="I13" i="16"/>
  <c r="E14" i="16"/>
  <c r="M14" i="16"/>
  <c r="I15" i="16"/>
  <c r="E16" i="16"/>
  <c r="M16" i="16"/>
  <c r="I17" i="16"/>
  <c r="E18" i="16"/>
  <c r="M18" i="16"/>
  <c r="I19" i="16"/>
  <c r="E20" i="16"/>
  <c r="M20" i="16"/>
  <c r="I21" i="16"/>
  <c r="E22" i="16"/>
  <c r="M22" i="16"/>
  <c r="I23" i="16"/>
  <c r="E24" i="16"/>
  <c r="M24" i="16"/>
  <c r="I25" i="16"/>
  <c r="E26" i="16"/>
  <c r="M26" i="16"/>
  <c r="I27" i="16"/>
  <c r="E28" i="16"/>
  <c r="M28" i="16"/>
  <c r="I29" i="16"/>
  <c r="E30" i="16"/>
  <c r="M30" i="16"/>
  <c r="E32" i="16"/>
  <c r="I33" i="16"/>
  <c r="F16" i="16"/>
  <c r="F18" i="16"/>
  <c r="F22" i="16"/>
  <c r="N26" i="16"/>
  <c r="F32" i="16"/>
  <c r="J13" i="16"/>
  <c r="F14" i="16"/>
  <c r="K13" i="16"/>
  <c r="G14" i="16"/>
  <c r="O14" i="16"/>
  <c r="K15" i="16"/>
  <c r="G16" i="16"/>
  <c r="O16" i="16"/>
  <c r="K17" i="16"/>
  <c r="G18" i="16"/>
  <c r="O18" i="16"/>
  <c r="K19" i="16"/>
  <c r="G20" i="16"/>
  <c r="O20" i="16"/>
  <c r="K21" i="16"/>
  <c r="G22" i="16"/>
  <c r="O22" i="16"/>
  <c r="K23" i="16"/>
  <c r="G24" i="16"/>
  <c r="O24" i="16"/>
  <c r="K25" i="16"/>
  <c r="G26" i="16"/>
  <c r="O26" i="16"/>
  <c r="K27" i="16"/>
  <c r="G28" i="16"/>
  <c r="O28" i="16"/>
  <c r="K29" i="16"/>
  <c r="G30" i="16"/>
  <c r="O30" i="16"/>
  <c r="K31" i="16"/>
  <c r="G32" i="16"/>
  <c r="O32" i="16"/>
  <c r="K33" i="16"/>
  <c r="J17" i="16"/>
  <c r="N22" i="16"/>
  <c r="N28" i="16"/>
  <c r="J33" i="16"/>
  <c r="F13" i="17"/>
  <c r="J13" i="17"/>
  <c r="N13" i="17"/>
  <c r="F14" i="17"/>
  <c r="J14" i="17"/>
  <c r="N14" i="17"/>
  <c r="F15" i="17"/>
  <c r="J15" i="17"/>
  <c r="N15" i="17"/>
  <c r="F16" i="17"/>
  <c r="J16" i="17"/>
  <c r="N16" i="17"/>
  <c r="F17" i="17"/>
  <c r="J17" i="17"/>
  <c r="N17" i="17"/>
  <c r="F18" i="17"/>
  <c r="J18" i="17"/>
  <c r="N18" i="17"/>
  <c r="F19" i="17"/>
  <c r="J19" i="17"/>
  <c r="N19" i="17"/>
  <c r="F20" i="17"/>
  <c r="J20" i="17"/>
  <c r="N20" i="17"/>
  <c r="F21" i="17"/>
  <c r="J21" i="17"/>
  <c r="N21" i="17"/>
  <c r="F22" i="17"/>
  <c r="J22" i="17"/>
  <c r="N22" i="17"/>
  <c r="F23" i="17"/>
  <c r="J23" i="17"/>
  <c r="N23" i="17"/>
  <c r="F24" i="17"/>
  <c r="J24" i="17"/>
  <c r="N24" i="17"/>
  <c r="F25" i="17"/>
  <c r="J25" i="17"/>
  <c r="N25" i="17"/>
  <c r="F26" i="17"/>
  <c r="J26" i="17"/>
  <c r="N26" i="17"/>
  <c r="F27" i="17"/>
  <c r="J27" i="17"/>
  <c r="N27" i="17"/>
  <c r="F28" i="17"/>
  <c r="J28" i="17"/>
  <c r="N28" i="17"/>
  <c r="F29" i="17"/>
  <c r="J29" i="17"/>
  <c r="N29" i="17"/>
  <c r="F30" i="17"/>
  <c r="J30" i="17"/>
  <c r="N30" i="17"/>
  <c r="F31" i="17"/>
  <c r="J31" i="17"/>
  <c r="N31" i="17"/>
  <c r="F32" i="17"/>
  <c r="J32" i="17"/>
  <c r="N32" i="17"/>
  <c r="F33" i="17"/>
  <c r="J33" i="17"/>
  <c r="N33" i="17"/>
  <c r="F34" i="17"/>
  <c r="J34" i="17"/>
  <c r="N34" i="17"/>
  <c r="F35" i="17"/>
  <c r="J35" i="17"/>
  <c r="N35" i="17"/>
  <c r="F36" i="17"/>
  <c r="J36" i="17"/>
  <c r="N36" i="17"/>
  <c r="F37" i="17"/>
  <c r="J37" i="17"/>
  <c r="N37" i="17"/>
  <c r="F38" i="17"/>
  <c r="J38" i="17"/>
  <c r="N38" i="17"/>
  <c r="F39" i="17"/>
  <c r="J39" i="17"/>
  <c r="N39" i="17"/>
  <c r="F40" i="17"/>
  <c r="J40" i="17"/>
  <c r="N40" i="17"/>
  <c r="F41" i="17"/>
  <c r="J41" i="17"/>
  <c r="N41" i="17"/>
  <c r="F42" i="17"/>
  <c r="J42" i="17"/>
  <c r="N42" i="17"/>
  <c r="F43" i="17"/>
  <c r="J43" i="17"/>
  <c r="N43" i="17"/>
  <c r="F44" i="17"/>
  <c r="J44" i="17"/>
  <c r="N44" i="17"/>
  <c r="F45" i="17"/>
  <c r="J45" i="17"/>
  <c r="N45" i="17"/>
  <c r="F46" i="17"/>
  <c r="J46" i="17"/>
  <c r="N46" i="17"/>
  <c r="F47" i="17"/>
  <c r="J47" i="17"/>
  <c r="N47" i="17"/>
  <c r="F48" i="17"/>
  <c r="J48" i="17"/>
  <c r="N48" i="17"/>
  <c r="F49" i="17"/>
  <c r="J49" i="17"/>
  <c r="N49" i="17"/>
  <c r="F50" i="17"/>
  <c r="J50" i="17"/>
  <c r="N50" i="17"/>
  <c r="F51" i="17"/>
  <c r="J51" i="17"/>
  <c r="N51" i="17"/>
  <c r="F52" i="17"/>
  <c r="J52" i="17"/>
  <c r="N52" i="17"/>
  <c r="F53" i="17"/>
  <c r="J53" i="17"/>
  <c r="N53" i="17"/>
  <c r="F54" i="17"/>
  <c r="J54" i="17"/>
  <c r="N54" i="17"/>
  <c r="F55" i="17"/>
  <c r="J55" i="17"/>
  <c r="N55" i="17"/>
  <c r="F56" i="17"/>
  <c r="J56" i="17"/>
  <c r="N56" i="17"/>
  <c r="F57" i="17"/>
  <c r="J57" i="17"/>
  <c r="N57" i="17"/>
  <c r="F58" i="17"/>
  <c r="E13" i="17"/>
  <c r="I13" i="17"/>
  <c r="M13" i="17"/>
  <c r="E14" i="17"/>
  <c r="I14" i="17"/>
  <c r="M14" i="17"/>
  <c r="E15" i="17"/>
  <c r="I15" i="17"/>
  <c r="M15" i="17"/>
  <c r="E16" i="17"/>
  <c r="I16" i="17"/>
  <c r="M16" i="17"/>
  <c r="E17" i="17"/>
  <c r="I17" i="17"/>
  <c r="M17" i="17"/>
  <c r="E18" i="17"/>
  <c r="I18" i="17"/>
  <c r="M18" i="17"/>
  <c r="E19" i="17"/>
  <c r="I19" i="17"/>
  <c r="M19" i="17"/>
  <c r="E20" i="17"/>
  <c r="I20" i="17"/>
  <c r="M20" i="17"/>
  <c r="E21" i="17"/>
  <c r="I21" i="17"/>
  <c r="M21" i="17"/>
  <c r="E22" i="17"/>
  <c r="I22" i="17"/>
  <c r="M22" i="17"/>
  <c r="E23" i="17"/>
  <c r="I23" i="17"/>
  <c r="M23" i="17"/>
  <c r="E24" i="17"/>
  <c r="I24" i="17"/>
  <c r="M24" i="17"/>
  <c r="E25" i="17"/>
  <c r="I25" i="17"/>
  <c r="M25" i="17"/>
  <c r="E26" i="17"/>
  <c r="I26" i="17"/>
  <c r="M26" i="17"/>
  <c r="E27" i="17"/>
  <c r="I27" i="17"/>
  <c r="M27" i="17"/>
  <c r="E28" i="17"/>
  <c r="I28" i="17"/>
  <c r="M28" i="17"/>
  <c r="E29" i="17"/>
  <c r="I29" i="17"/>
  <c r="M29" i="17"/>
  <c r="E30" i="17"/>
  <c r="I30" i="17"/>
  <c r="M30" i="17"/>
  <c r="E31" i="17"/>
  <c r="I31" i="17"/>
  <c r="M31" i="17"/>
  <c r="E32" i="17"/>
  <c r="I32" i="17"/>
  <c r="M32" i="17"/>
  <c r="E33" i="17"/>
  <c r="I33" i="17"/>
  <c r="M33" i="17"/>
  <c r="E34" i="17"/>
  <c r="I34" i="17"/>
  <c r="M34" i="17"/>
  <c r="E35" i="17"/>
  <c r="I35" i="17"/>
  <c r="M35" i="17"/>
  <c r="E36" i="17"/>
  <c r="I36" i="17"/>
  <c r="M36" i="17"/>
  <c r="E37" i="17"/>
  <c r="I37" i="17"/>
  <c r="M37" i="17"/>
  <c r="E38" i="17"/>
  <c r="I38" i="17"/>
  <c r="M38" i="17"/>
  <c r="E39" i="17"/>
  <c r="I39" i="17"/>
  <c r="M39" i="17"/>
  <c r="E40" i="17"/>
  <c r="I40" i="17"/>
  <c r="M40" i="17"/>
  <c r="E41" i="17"/>
  <c r="I41" i="17"/>
  <c r="M41" i="17"/>
  <c r="E42" i="17"/>
  <c r="I42" i="17"/>
  <c r="M42" i="17"/>
  <c r="E43" i="17"/>
  <c r="I43" i="17"/>
  <c r="M43" i="17"/>
  <c r="E44" i="17"/>
  <c r="I44" i="17"/>
  <c r="M44" i="17"/>
  <c r="E45" i="17"/>
  <c r="I45" i="17"/>
  <c r="M45" i="17"/>
  <c r="E46" i="17"/>
  <c r="I46" i="17"/>
  <c r="M46" i="17"/>
  <c r="E47" i="17"/>
  <c r="I47" i="17"/>
  <c r="M47" i="17"/>
  <c r="E48" i="17"/>
  <c r="I48" i="17"/>
  <c r="M48" i="17"/>
  <c r="E49" i="17"/>
  <c r="I49" i="17"/>
  <c r="M49" i="17"/>
  <c r="E50" i="17"/>
  <c r="I50" i="17"/>
  <c r="M50" i="17"/>
  <c r="E51" i="17"/>
  <c r="I51" i="17"/>
  <c r="M51" i="17"/>
  <c r="E52" i="17"/>
  <c r="I52" i="17"/>
  <c r="M52" i="17"/>
  <c r="E53" i="17"/>
  <c r="I53" i="17"/>
  <c r="M53" i="17"/>
  <c r="E54" i="17"/>
  <c r="I54" i="17"/>
  <c r="M54" i="17"/>
  <c r="E55" i="17"/>
  <c r="I55" i="17"/>
  <c r="M55" i="17"/>
  <c r="E56" i="17"/>
  <c r="I56" i="17"/>
  <c r="M56" i="17"/>
  <c r="E57" i="17"/>
  <c r="I57" i="17"/>
  <c r="M57" i="17"/>
  <c r="E58" i="17"/>
  <c r="I58" i="17"/>
  <c r="M58" i="17"/>
  <c r="D13" i="17"/>
  <c r="H13" i="17"/>
  <c r="L13" i="17"/>
  <c r="D14" i="17"/>
  <c r="H14" i="17"/>
  <c r="L14" i="17"/>
  <c r="D15" i="17"/>
  <c r="H15" i="17"/>
  <c r="L15" i="17"/>
  <c r="D16" i="17"/>
  <c r="H16" i="17"/>
  <c r="L16" i="17"/>
  <c r="D17" i="17"/>
  <c r="H17" i="17"/>
  <c r="L17" i="17"/>
  <c r="D18" i="17"/>
  <c r="H18" i="17"/>
  <c r="L18" i="17"/>
  <c r="D19" i="17"/>
  <c r="H19" i="17"/>
  <c r="L19" i="17"/>
  <c r="D20" i="17"/>
  <c r="H20" i="17"/>
  <c r="L20" i="17"/>
  <c r="D21" i="17"/>
  <c r="H21" i="17"/>
  <c r="L21" i="17"/>
  <c r="D22" i="17"/>
  <c r="H22" i="17"/>
  <c r="L22" i="17"/>
  <c r="D23" i="17"/>
  <c r="H23" i="17"/>
  <c r="L23" i="17"/>
  <c r="D24" i="17"/>
  <c r="H24" i="17"/>
  <c r="L24" i="17"/>
  <c r="D25" i="17"/>
  <c r="H25" i="17"/>
  <c r="L25" i="17"/>
  <c r="D26" i="17"/>
  <c r="H26" i="17"/>
  <c r="L26" i="17"/>
  <c r="D27" i="17"/>
  <c r="H27" i="17"/>
  <c r="L27" i="17"/>
  <c r="D28" i="17"/>
  <c r="H28" i="17"/>
  <c r="L28" i="17"/>
  <c r="D29" i="17"/>
  <c r="H29" i="17"/>
  <c r="L29" i="17"/>
  <c r="D30" i="17"/>
  <c r="H30" i="17"/>
  <c r="L30" i="17"/>
  <c r="D31" i="17"/>
  <c r="H31" i="17"/>
  <c r="L31" i="17"/>
  <c r="D32" i="17"/>
  <c r="H32" i="17"/>
  <c r="L32" i="17"/>
  <c r="D33" i="17"/>
  <c r="H33" i="17"/>
  <c r="L33" i="17"/>
  <c r="D34" i="17"/>
  <c r="H34" i="17"/>
  <c r="L34" i="17"/>
  <c r="D35" i="17"/>
  <c r="H35" i="17"/>
  <c r="L35" i="17"/>
  <c r="D36" i="17"/>
  <c r="H36" i="17"/>
  <c r="L36" i="17"/>
  <c r="D37" i="17"/>
  <c r="H37" i="17"/>
  <c r="L37" i="17"/>
  <c r="D38" i="17"/>
  <c r="H38" i="17"/>
  <c r="L38" i="17"/>
  <c r="D39" i="17"/>
  <c r="H39" i="17"/>
  <c r="L39" i="17"/>
  <c r="D40" i="17"/>
  <c r="H40" i="17"/>
  <c r="L40" i="17"/>
  <c r="D41" i="17"/>
  <c r="H41" i="17"/>
  <c r="L41" i="17"/>
  <c r="D42" i="17"/>
  <c r="H42" i="17"/>
  <c r="L42" i="17"/>
  <c r="D43" i="17"/>
  <c r="H43" i="17"/>
  <c r="L43" i="17"/>
  <c r="D44" i="17"/>
  <c r="H44" i="17"/>
  <c r="L44" i="17"/>
  <c r="D45" i="17"/>
  <c r="H45" i="17"/>
  <c r="L45" i="17"/>
  <c r="D46" i="17"/>
  <c r="H46" i="17"/>
  <c r="L46" i="17"/>
  <c r="D47" i="17"/>
  <c r="H47" i="17"/>
  <c r="L47" i="17"/>
  <c r="D48" i="17"/>
  <c r="H48" i="17"/>
  <c r="L48" i="17"/>
  <c r="D49" i="17"/>
  <c r="H49" i="17"/>
  <c r="L49" i="17"/>
  <c r="D50" i="17"/>
  <c r="H50" i="17"/>
  <c r="L50" i="17"/>
  <c r="D51" i="17"/>
  <c r="H51" i="17"/>
  <c r="L51" i="17"/>
  <c r="D52" i="17"/>
  <c r="H52" i="17"/>
  <c r="L52" i="17"/>
  <c r="D53" i="17"/>
  <c r="H53" i="17"/>
  <c r="L53" i="17"/>
  <c r="D54" i="17"/>
  <c r="H54" i="17"/>
  <c r="L54" i="17"/>
  <c r="D55" i="17"/>
  <c r="H55" i="17"/>
  <c r="L55" i="17"/>
  <c r="D56" i="17"/>
  <c r="H56" i="17"/>
  <c r="L56" i="17"/>
  <c r="D57" i="17"/>
  <c r="H57" i="17"/>
  <c r="L57" i="17"/>
  <c r="D58" i="17"/>
  <c r="H58" i="17"/>
  <c r="L58" i="17"/>
  <c r="N58" i="17"/>
  <c r="G13" i="17"/>
  <c r="K13" i="17"/>
  <c r="O13" i="17"/>
  <c r="G14" i="17"/>
  <c r="K14" i="17"/>
  <c r="O14" i="17"/>
  <c r="G15" i="17"/>
  <c r="K15" i="17"/>
  <c r="O15" i="17"/>
  <c r="G16" i="17"/>
  <c r="K16" i="17"/>
  <c r="O16" i="17"/>
  <c r="G17" i="17"/>
  <c r="K17" i="17"/>
  <c r="O17" i="17"/>
  <c r="G18" i="17"/>
  <c r="K18" i="17"/>
  <c r="O18" i="17"/>
  <c r="G19" i="17"/>
  <c r="K19" i="17"/>
  <c r="O19" i="17"/>
  <c r="G20" i="17"/>
  <c r="K20" i="17"/>
  <c r="O20" i="17"/>
  <c r="G21" i="17"/>
  <c r="K21" i="17"/>
  <c r="O21" i="17"/>
  <c r="G22" i="17"/>
  <c r="K22" i="17"/>
  <c r="O22" i="17"/>
  <c r="G23" i="17"/>
  <c r="K23" i="17"/>
  <c r="O23" i="17"/>
  <c r="G24" i="17"/>
  <c r="K24" i="17"/>
  <c r="O24" i="17"/>
  <c r="G25" i="17"/>
  <c r="K25" i="17"/>
  <c r="O25" i="17"/>
  <c r="G26" i="17"/>
  <c r="K26" i="17"/>
  <c r="O26" i="17"/>
  <c r="G27" i="17"/>
  <c r="K27" i="17"/>
  <c r="O27" i="17"/>
  <c r="G28" i="17"/>
  <c r="K28" i="17"/>
  <c r="O28" i="17"/>
  <c r="G29" i="17"/>
  <c r="K29" i="17"/>
  <c r="O29" i="17"/>
  <c r="G30" i="17"/>
  <c r="K30" i="17"/>
  <c r="O30" i="17"/>
  <c r="G31" i="17"/>
  <c r="K31" i="17"/>
  <c r="O31" i="17"/>
  <c r="G32" i="17"/>
  <c r="K32" i="17"/>
  <c r="O32" i="17"/>
  <c r="G33" i="17"/>
  <c r="K33" i="17"/>
  <c r="O33" i="17"/>
  <c r="G34" i="17"/>
  <c r="K34" i="17"/>
  <c r="O34" i="17"/>
  <c r="G35" i="17"/>
  <c r="K35" i="17"/>
  <c r="O35" i="17"/>
  <c r="G36" i="17"/>
  <c r="K36" i="17"/>
  <c r="O36" i="17"/>
  <c r="G37" i="17"/>
  <c r="K37" i="17"/>
  <c r="O37" i="17"/>
  <c r="G38" i="17"/>
  <c r="K38" i="17"/>
  <c r="O38" i="17"/>
  <c r="G39" i="17"/>
  <c r="K39" i="17"/>
  <c r="O39" i="17"/>
  <c r="G40" i="17"/>
  <c r="K40" i="17"/>
  <c r="O40" i="17"/>
  <c r="G41" i="17"/>
  <c r="K41" i="17"/>
  <c r="O41" i="17"/>
  <c r="G42" i="17"/>
  <c r="K42" i="17"/>
  <c r="O42" i="17"/>
  <c r="G43" i="17"/>
  <c r="K43" i="17"/>
  <c r="O43" i="17"/>
  <c r="G44" i="17"/>
  <c r="K44" i="17"/>
  <c r="O44" i="17"/>
  <c r="G45" i="17"/>
  <c r="K45" i="17"/>
  <c r="O45" i="17"/>
  <c r="G46" i="17"/>
  <c r="K46" i="17"/>
  <c r="O46" i="17"/>
  <c r="G47" i="17"/>
  <c r="K47" i="17"/>
  <c r="O47" i="17"/>
  <c r="G48" i="17"/>
  <c r="K48" i="17"/>
  <c r="O48" i="17"/>
  <c r="G49" i="17"/>
  <c r="K49" i="17"/>
  <c r="O49" i="17"/>
  <c r="G50" i="17"/>
  <c r="K50" i="17"/>
  <c r="O50" i="17"/>
  <c r="G51" i="17"/>
  <c r="K51" i="17"/>
  <c r="O51" i="17"/>
  <c r="G52" i="17"/>
  <c r="K52" i="17"/>
  <c r="O52" i="17"/>
  <c r="G53" i="17"/>
  <c r="K53" i="17"/>
  <c r="O53" i="17"/>
  <c r="G54" i="17"/>
  <c r="K54" i="17"/>
  <c r="O54" i="17"/>
  <c r="G55" i="17"/>
  <c r="K55" i="17"/>
  <c r="O55" i="17"/>
  <c r="G56" i="17"/>
  <c r="K56" i="17"/>
  <c r="O56" i="17"/>
  <c r="G57" i="17"/>
  <c r="K57" i="17"/>
  <c r="O57" i="17"/>
  <c r="G58" i="17"/>
  <c r="K58" i="17"/>
  <c r="O58" i="17"/>
  <c r="J58" i="17"/>
  <c r="J233" i="14"/>
  <c r="J222" i="14"/>
  <c r="E12" i="16"/>
  <c r="A12" i="17"/>
  <c r="F12" i="17" s="1"/>
  <c r="C94" i="8"/>
  <c r="C95" i="8"/>
  <c r="C96" i="8"/>
  <c r="C97" i="8"/>
  <c r="C93" i="8"/>
  <c r="C90" i="8"/>
  <c r="C91" i="8"/>
  <c r="C92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69" i="8"/>
  <c r="C64" i="8"/>
  <c r="C65" i="8"/>
  <c r="C66" i="8"/>
  <c r="C67" i="8"/>
  <c r="C68" i="8"/>
  <c r="B51" i="17"/>
  <c r="B52" i="17"/>
  <c r="B53" i="17"/>
  <c r="B54" i="17"/>
  <c r="B50" i="17"/>
  <c r="B47" i="17"/>
  <c r="B48" i="17"/>
  <c r="B49" i="17"/>
  <c r="B46" i="17"/>
  <c r="B44" i="17"/>
  <c r="B43" i="17"/>
  <c r="B42" i="17"/>
  <c r="B40" i="17"/>
  <c r="B41" i="17"/>
  <c r="B39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18" i="17"/>
  <c r="B13" i="17"/>
  <c r="B14" i="17"/>
  <c r="B15" i="17"/>
  <c r="B16" i="17"/>
  <c r="B17" i="17"/>
  <c r="B50" i="10"/>
  <c r="B51" i="10"/>
  <c r="B52" i="10"/>
  <c r="B53" i="10"/>
  <c r="B49" i="10"/>
  <c r="B47" i="10"/>
  <c r="B46" i="10"/>
  <c r="B45" i="10"/>
  <c r="B43" i="10"/>
  <c r="B44" i="10"/>
  <c r="B42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18" i="10"/>
  <c r="B17" i="10"/>
  <c r="B13" i="10"/>
  <c r="B14" i="10"/>
  <c r="B15" i="10"/>
  <c r="B16" i="10"/>
  <c r="C29" i="8"/>
  <c r="B58" i="17"/>
  <c r="B57" i="17"/>
  <c r="B45" i="6"/>
  <c r="C24" i="8"/>
  <c r="C25" i="8"/>
  <c r="C26" i="8"/>
  <c r="C27" i="8"/>
  <c r="C30" i="8"/>
  <c r="C31" i="8"/>
  <c r="C32" i="8"/>
  <c r="C33" i="8"/>
  <c r="C34" i="8"/>
  <c r="C35" i="8"/>
  <c r="C36" i="8"/>
  <c r="C37" i="8"/>
  <c r="B32" i="6"/>
  <c r="C41" i="8"/>
  <c r="C40" i="8"/>
  <c r="C39" i="8"/>
  <c r="C38" i="8"/>
  <c r="B9" i="6"/>
  <c r="B9" i="17"/>
  <c r="B55" i="17"/>
  <c r="B56" i="17"/>
  <c r="B12" i="17"/>
  <c r="B12" i="16"/>
  <c r="B12" i="10"/>
  <c r="C63" i="8"/>
  <c r="C103" i="8"/>
  <c r="C104" i="8"/>
  <c r="C105" i="8"/>
  <c r="C106" i="8"/>
  <c r="C107" i="8"/>
  <c r="C108" i="8"/>
  <c r="C110" i="8"/>
  <c r="C111" i="8"/>
  <c r="C112" i="8"/>
  <c r="C113" i="8"/>
  <c r="K257" i="14"/>
  <c r="K267" i="14" s="1"/>
  <c r="B34" i="6"/>
  <c r="B33" i="6"/>
  <c r="C57" i="8"/>
  <c r="C55" i="8"/>
  <c r="C56" i="8"/>
  <c r="C54" i="8"/>
  <c r="C52" i="8"/>
  <c r="C51" i="8"/>
  <c r="C50" i="8"/>
  <c r="C49" i="8"/>
  <c r="C48" i="8"/>
  <c r="C47" i="8"/>
  <c r="C23" i="8"/>
  <c r="C17" i="8"/>
  <c r="C18" i="8"/>
  <c r="C19" i="8"/>
  <c r="C20" i="8"/>
  <c r="C21" i="8"/>
  <c r="C22" i="8"/>
  <c r="C16" i="8"/>
  <c r="B12" i="6"/>
  <c r="B9" i="10"/>
  <c r="B37" i="6"/>
  <c r="B42" i="6"/>
  <c r="B43" i="6"/>
  <c r="B44" i="6"/>
  <c r="B39" i="6"/>
  <c r="B41" i="6"/>
  <c r="B38" i="6"/>
  <c r="B24" i="6"/>
  <c r="B25" i="6"/>
  <c r="B26" i="6"/>
  <c r="B27" i="6"/>
  <c r="B28" i="6"/>
  <c r="B29" i="6"/>
  <c r="B30" i="6"/>
  <c r="B31" i="6"/>
  <c r="B35" i="6"/>
  <c r="B36" i="6"/>
  <c r="B13" i="6"/>
  <c r="B14" i="6"/>
  <c r="B15" i="6"/>
  <c r="B16" i="6"/>
  <c r="B17" i="6"/>
  <c r="B18" i="6"/>
  <c r="B19" i="6"/>
  <c r="B20" i="6"/>
  <c r="B21" i="6"/>
  <c r="B22" i="6"/>
  <c r="B23" i="6"/>
  <c r="L245" i="14"/>
  <c r="C27" i="16" l="1"/>
  <c r="C20" i="16"/>
  <c r="C23" i="16"/>
  <c r="C30" i="16"/>
  <c r="C14" i="16"/>
  <c r="C33" i="16"/>
  <c r="C17" i="16"/>
  <c r="C18" i="16"/>
  <c r="C21" i="16"/>
  <c r="C28" i="16"/>
  <c r="C31" i="16"/>
  <c r="C15" i="16"/>
  <c r="C22" i="16"/>
  <c r="C25" i="16"/>
  <c r="C24" i="16"/>
  <c r="C32" i="16"/>
  <c r="C16" i="16"/>
  <c r="C19" i="16"/>
  <c r="E7" i="16"/>
  <c r="C26" i="16"/>
  <c r="C29" i="16"/>
  <c r="C13" i="16"/>
  <c r="L12" i="17"/>
  <c r="O12" i="17"/>
  <c r="E12" i="17"/>
  <c r="J12" i="17"/>
  <c r="G12" i="17"/>
  <c r="I12" i="17"/>
  <c r="N12" i="17"/>
  <c r="K12" i="17"/>
  <c r="M12" i="17"/>
  <c r="H12" i="17"/>
  <c r="C55" i="17"/>
  <c r="C51" i="17"/>
  <c r="C47" i="17"/>
  <c r="C43" i="17"/>
  <c r="C54" i="17"/>
  <c r="C50" i="17"/>
  <c r="C46" i="17"/>
  <c r="C57" i="17"/>
  <c r="C53" i="17"/>
  <c r="C49" i="17"/>
  <c r="C45" i="17"/>
  <c r="C56" i="17"/>
  <c r="C52" i="17"/>
  <c r="C48" i="17"/>
  <c r="C44" i="17"/>
  <c r="C58" i="17"/>
  <c r="C48" i="10"/>
  <c r="C44" i="6"/>
  <c r="E57" i="8" s="1"/>
  <c r="C40" i="6"/>
  <c r="C36" i="6"/>
  <c r="E49" i="8" s="1"/>
  <c r="C32" i="6"/>
  <c r="C28" i="6"/>
  <c r="C24" i="6"/>
  <c r="C20" i="6"/>
  <c r="C16" i="6"/>
  <c r="C45" i="6"/>
  <c r="C43" i="6"/>
  <c r="E56" i="8" s="1"/>
  <c r="C52" i="10"/>
  <c r="C51" i="10"/>
  <c r="C39" i="6"/>
  <c r="E52" i="8" s="1"/>
  <c r="C35" i="6"/>
  <c r="C31" i="6"/>
  <c r="C27" i="6"/>
  <c r="C23" i="6"/>
  <c r="C19" i="6"/>
  <c r="C15" i="6"/>
  <c r="C50" i="10"/>
  <c r="C42" i="6"/>
  <c r="E55" i="8" s="1"/>
  <c r="C38" i="6"/>
  <c r="E51" i="8" s="1"/>
  <c r="C34" i="6"/>
  <c r="C30" i="6"/>
  <c r="C26" i="6"/>
  <c r="C22" i="6"/>
  <c r="C18" i="6"/>
  <c r="C14" i="6"/>
  <c r="C49" i="10"/>
  <c r="C41" i="6"/>
  <c r="E54" i="8" s="1"/>
  <c r="C37" i="6"/>
  <c r="E50" i="8" s="1"/>
  <c r="C33" i="6"/>
  <c r="C29" i="6"/>
  <c r="C25" i="6"/>
  <c r="C21" i="6"/>
  <c r="C17" i="6"/>
  <c r="C13" i="6"/>
  <c r="D12" i="17"/>
  <c r="K12" i="16"/>
  <c r="K7" i="16" s="1"/>
  <c r="N12" i="16"/>
  <c r="N7" i="16" s="1"/>
  <c r="H12" i="16"/>
  <c r="H7" i="16" s="1"/>
  <c r="G12" i="16"/>
  <c r="G7" i="16" s="1"/>
  <c r="M12" i="16"/>
  <c r="M7" i="16" s="1"/>
  <c r="L12" i="16"/>
  <c r="L7" i="16" s="1"/>
  <c r="J12" i="16"/>
  <c r="J7" i="16" s="1"/>
  <c r="I12" i="16"/>
  <c r="I7" i="16" s="1"/>
  <c r="O12" i="16"/>
  <c r="O7" i="16" s="1"/>
  <c r="F12" i="16"/>
  <c r="F7" i="16" s="1"/>
  <c r="D12" i="16"/>
  <c r="D7" i="16" s="1"/>
  <c r="B9" i="16"/>
  <c r="J85" i="14" l="1"/>
  <c r="J74" i="14"/>
  <c r="J66" i="14"/>
  <c r="J73" i="14"/>
  <c r="J75" i="14"/>
  <c r="J81" i="14"/>
  <c r="J76" i="14"/>
  <c r="J65" i="14"/>
  <c r="J80" i="14"/>
  <c r="J70" i="14"/>
  <c r="J79" i="14"/>
  <c r="J77" i="14"/>
  <c r="E31" i="8"/>
  <c r="J78" i="14"/>
  <c r="E37" i="8"/>
  <c r="J84" i="14"/>
  <c r="E26" i="8"/>
  <c r="E25" i="8"/>
  <c r="J72" i="14"/>
  <c r="E20" i="8"/>
  <c r="E28" i="8"/>
  <c r="E27" i="8"/>
  <c r="E34" i="8"/>
  <c r="E29" i="8"/>
  <c r="E33" i="8"/>
  <c r="E23" i="8"/>
  <c r="E32" i="8"/>
  <c r="E30" i="8"/>
  <c r="L162" i="14"/>
  <c r="E109" i="8"/>
  <c r="E53" i="8"/>
  <c r="J162" i="14"/>
  <c r="K138" i="14"/>
  <c r="C29" i="17"/>
  <c r="E111" i="8"/>
  <c r="C45" i="10"/>
  <c r="C33" i="17"/>
  <c r="C39" i="17"/>
  <c r="C35" i="10" l="1"/>
  <c r="C24" i="10"/>
  <c r="C23" i="10"/>
  <c r="C29" i="10"/>
  <c r="K120" i="14" s="1"/>
  <c r="C34" i="10"/>
  <c r="C17" i="10"/>
  <c r="C33" i="10"/>
  <c r="E84" i="8" s="1"/>
  <c r="C44" i="10"/>
  <c r="C19" i="10"/>
  <c r="C12" i="10"/>
  <c r="C30" i="17"/>
  <c r="C14" i="17"/>
  <c r="C43" i="10"/>
  <c r="C28" i="10"/>
  <c r="C18" i="10"/>
  <c r="C34" i="17"/>
  <c r="C22" i="17"/>
  <c r="C35" i="17"/>
  <c r="C38" i="17"/>
  <c r="E110" i="8"/>
  <c r="C26" i="10"/>
  <c r="C21" i="17"/>
  <c r="L170" i="14"/>
  <c r="C31" i="17"/>
  <c r="C40" i="10"/>
  <c r="C27" i="17"/>
  <c r="M7" i="17"/>
  <c r="C13" i="17"/>
  <c r="C20" i="17"/>
  <c r="C16" i="17"/>
  <c r="C21" i="10"/>
  <c r="C17" i="17"/>
  <c r="D7" i="10"/>
  <c r="C24" i="17"/>
  <c r="K7" i="17"/>
  <c r="C22" i="10"/>
  <c r="C32" i="17"/>
  <c r="E112" i="8"/>
  <c r="K7" i="10"/>
  <c r="C36" i="10"/>
  <c r="C27" i="10"/>
  <c r="C15" i="10"/>
  <c r="C37" i="17"/>
  <c r="C28" i="17"/>
  <c r="C18" i="17"/>
  <c r="K136" i="14"/>
  <c r="C15" i="17"/>
  <c r="C36" i="17"/>
  <c r="C41" i="10"/>
  <c r="L168" i="14"/>
  <c r="C46" i="10"/>
  <c r="C23" i="17"/>
  <c r="C47" i="10"/>
  <c r="C42" i="17"/>
  <c r="L158" i="14" s="1"/>
  <c r="C41" i="17"/>
  <c r="C40" i="17"/>
  <c r="C42" i="10"/>
  <c r="E103" i="8" s="1"/>
  <c r="C16" i="10"/>
  <c r="C39" i="10"/>
  <c r="C26" i="17"/>
  <c r="L7" i="17"/>
  <c r="E7" i="17"/>
  <c r="F7" i="17"/>
  <c r="F7" i="10"/>
  <c r="C19" i="17"/>
  <c r="N7" i="10"/>
  <c r="G7" i="10"/>
  <c r="O7" i="10"/>
  <c r="E7" i="10"/>
  <c r="M7" i="10"/>
  <c r="N7" i="17"/>
  <c r="H7" i="17"/>
  <c r="C25" i="17"/>
  <c r="L7" i="10"/>
  <c r="D7" i="17"/>
  <c r="C32" i="10"/>
  <c r="C37" i="10"/>
  <c r="C20" i="10"/>
  <c r="J7" i="17"/>
  <c r="H7" i="10"/>
  <c r="G7" i="17"/>
  <c r="I7" i="10"/>
  <c r="O7" i="17"/>
  <c r="J7" i="10"/>
  <c r="C31" i="10"/>
  <c r="C25" i="10"/>
  <c r="C30" i="10"/>
  <c r="C14" i="10"/>
  <c r="C38" i="10"/>
  <c r="C12" i="17"/>
  <c r="C13" i="10"/>
  <c r="C53" i="10"/>
  <c r="K7" i="6"/>
  <c r="J63" i="14"/>
  <c r="E7" i="6"/>
  <c r="I7" i="17"/>
  <c r="D7" i="6"/>
  <c r="I7" i="6"/>
  <c r="E47" i="8"/>
  <c r="E22" i="8"/>
  <c r="L7" i="6"/>
  <c r="E35" i="8"/>
  <c r="E19" i="8"/>
  <c r="E17" i="8"/>
  <c r="C12" i="16"/>
  <c r="O7" i="6"/>
  <c r="N7" i="6"/>
  <c r="C12" i="6"/>
  <c r="F7" i="6"/>
  <c r="H7" i="6"/>
  <c r="G7" i="6"/>
  <c r="J90" i="14"/>
  <c r="J7" i="6"/>
  <c r="M7" i="6"/>
  <c r="J83" i="14"/>
  <c r="J89" i="14"/>
  <c r="E40" i="8"/>
  <c r="E94" i="8"/>
  <c r="E16" i="8" l="1"/>
  <c r="C9" i="16"/>
  <c r="E24" i="8"/>
  <c r="K132" i="14"/>
  <c r="L155" i="14"/>
  <c r="K124" i="14"/>
  <c r="K106" i="14"/>
  <c r="K126" i="14"/>
  <c r="E85" i="8"/>
  <c r="E80" i="8"/>
  <c r="K115" i="14"/>
  <c r="E105" i="8"/>
  <c r="K110" i="14"/>
  <c r="E97" i="8"/>
  <c r="K139" i="14"/>
  <c r="E95" i="8"/>
  <c r="K137" i="14"/>
  <c r="E113" i="8"/>
  <c r="K101" i="14"/>
  <c r="E81" i="8"/>
  <c r="K117" i="14"/>
  <c r="E69" i="8"/>
  <c r="E86" i="8"/>
  <c r="K125" i="14"/>
  <c r="E79" i="8"/>
  <c r="E65" i="8"/>
  <c r="E73" i="8"/>
  <c r="K130" i="14"/>
  <c r="L167" i="14"/>
  <c r="E89" i="8"/>
  <c r="E82" i="8"/>
  <c r="E68" i="8"/>
  <c r="E77" i="8"/>
  <c r="E104" i="8"/>
  <c r="K131" i="14"/>
  <c r="E91" i="8"/>
  <c r="J61" i="14"/>
  <c r="K112" i="14"/>
  <c r="E72" i="8"/>
  <c r="E92" i="8"/>
  <c r="E96" i="8"/>
  <c r="K133" i="14"/>
  <c r="E74" i="8"/>
  <c r="K105" i="14"/>
  <c r="K119" i="14"/>
  <c r="K113" i="14"/>
  <c r="L156" i="14"/>
  <c r="E75" i="8"/>
  <c r="K109" i="14"/>
  <c r="K111" i="14"/>
  <c r="E108" i="8"/>
  <c r="K114" i="14"/>
  <c r="K102" i="14"/>
  <c r="E67" i="8"/>
  <c r="L159" i="14"/>
  <c r="K104" i="14"/>
  <c r="E106" i="8"/>
  <c r="K118" i="14"/>
  <c r="E107" i="8"/>
  <c r="K127" i="14"/>
  <c r="E93" i="8"/>
  <c r="L169" i="14"/>
  <c r="E66" i="8"/>
  <c r="E78" i="8"/>
  <c r="L154" i="14"/>
  <c r="L161" i="14"/>
  <c r="E87" i="8"/>
  <c r="E90" i="8"/>
  <c r="E70" i="8"/>
  <c r="K103" i="14"/>
  <c r="K128" i="14"/>
  <c r="E88" i="8"/>
  <c r="K129" i="14"/>
  <c r="K116" i="14"/>
  <c r="K121" i="14"/>
  <c r="E71" i="8"/>
  <c r="K123" i="14"/>
  <c r="E83" i="8"/>
  <c r="E76" i="8"/>
  <c r="K122" i="14"/>
  <c r="E63" i="8"/>
  <c r="C9" i="17"/>
  <c r="N9" i="17" s="1"/>
  <c r="E64" i="8"/>
  <c r="C9" i="10"/>
  <c r="E18" i="8"/>
  <c r="J154" i="14"/>
  <c r="J62" i="14"/>
  <c r="E21" i="8"/>
  <c r="J71" i="14"/>
  <c r="J67" i="14"/>
  <c r="J64" i="14"/>
  <c r="J82" i="14"/>
  <c r="E39" i="8"/>
  <c r="E36" i="8"/>
  <c r="C9" i="6"/>
  <c r="E38" i="8"/>
  <c r="J168" i="14"/>
  <c r="J167" i="14"/>
  <c r="J156" i="14"/>
  <c r="J158" i="14"/>
  <c r="J169" i="14"/>
  <c r="J86" i="14"/>
  <c r="E41" i="8"/>
  <c r="E48" i="8"/>
  <c r="J155" i="14"/>
  <c r="J170" i="14"/>
  <c r="J159" i="14"/>
  <c r="J161" i="14"/>
  <c r="N9" i="16" l="1"/>
  <c r="N9" i="6"/>
  <c r="N9" i="10"/>
  <c r="K141" i="14"/>
  <c r="E43" i="8"/>
  <c r="E59" i="8" s="1"/>
  <c r="E120" i="8" s="1"/>
  <c r="J172" i="14"/>
  <c r="L164" i="14"/>
  <c r="L172" i="14"/>
  <c r="J164" i="14"/>
  <c r="J93" i="14"/>
  <c r="E99" i="8"/>
  <c r="E115" i="8" s="1"/>
  <c r="E121" i="8" s="1"/>
  <c r="E122" i="8" l="1"/>
  <c r="J212" i="14"/>
  <c r="L174" i="14"/>
  <c r="J174" i="14"/>
  <c r="L144" i="14" l="1"/>
  <c r="L177" i="14" s="1"/>
  <c r="L184" i="14" s="1"/>
  <c r="J214" i="14"/>
  <c r="L248" i="14"/>
  <c r="L192" i="14" l="1"/>
</calcChain>
</file>

<file path=xl/sharedStrings.xml><?xml version="1.0" encoding="utf-8"?>
<sst xmlns="http://schemas.openxmlformats.org/spreadsheetml/2006/main" count="4260" uniqueCount="541">
  <si>
    <t>Descrizione</t>
  </si>
  <si>
    <t>Entrata</t>
  </si>
  <si>
    <t>Uscita</t>
  </si>
  <si>
    <t>Mese</t>
  </si>
  <si>
    <t>Entrate</t>
  </si>
  <si>
    <t>Uscite</t>
  </si>
  <si>
    <t>Codice e descrizione Voce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</si>
  <si>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</si>
  <si>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</si>
  <si>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</si>
  <si>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</si>
  <si>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</si>
  <si>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</si>
  <si>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</si>
  <si>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</si>
  <si>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</si>
  <si>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</si>
  <si>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</si>
  <si>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</si>
  <si>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Totali per voci</t>
  </si>
  <si>
    <t>Usc</t>
  </si>
  <si>
    <t>Entr</t>
  </si>
  <si>
    <t>Vendita beni mobili/immobili</t>
  </si>
  <si>
    <t>USCITE</t>
  </si>
  <si>
    <t>RIEPILOGO GENERALE</t>
  </si>
  <si>
    <t>ENTRATE</t>
  </si>
  <si>
    <t>►</t>
  </si>
  <si>
    <t>Diocesi di Viterbo</t>
  </si>
  <si>
    <t>Indirizzo</t>
  </si>
  <si>
    <t>Parrocchia</t>
  </si>
  <si>
    <t>CODICE ENTE</t>
  </si>
  <si>
    <t>SCHEDA ANAGRAFICA</t>
  </si>
  <si>
    <t>(a cura dell'ufficio amministrativo)</t>
    <phoneticPr fontId="0" type="noConversion"/>
  </si>
  <si>
    <t>Comune</t>
  </si>
  <si>
    <t>Frazione</t>
  </si>
  <si>
    <t>tel.</t>
  </si>
  <si>
    <t>Codice fiscale</t>
  </si>
  <si>
    <t>Parroco</t>
  </si>
  <si>
    <t>dal</t>
  </si>
  <si>
    <t>Rendiconto approvato dal Consiglio Parrocchiale Affari Economici il</t>
  </si>
  <si>
    <t>Componenti del Consiglio Parrocchiale per gli Affari Economici:</t>
  </si>
  <si>
    <t>(Cognome e Nome)</t>
  </si>
  <si>
    <t>Eventuale riferimento: (tel./e-mail)</t>
  </si>
  <si>
    <t>1)</t>
  </si>
  <si>
    <t>2)</t>
  </si>
  <si>
    <t>3)</t>
  </si>
  <si>
    <t>4)</t>
  </si>
  <si>
    <t>5)</t>
  </si>
  <si>
    <t>6)</t>
  </si>
  <si>
    <t>7)</t>
  </si>
  <si>
    <t>8)</t>
  </si>
  <si>
    <t>Data invio</t>
  </si>
  <si>
    <t>Data ricezione</t>
  </si>
  <si>
    <t xml:space="preserve">A1 </t>
  </si>
  <si>
    <t>ENTRATE GESTIONE ATTIVITÀ ISTITUZIONALE</t>
  </si>
  <si>
    <t>02 Offerte per amministrazione Sacramenti</t>
  </si>
  <si>
    <t>07 Altre offerte ordinarie</t>
  </si>
  <si>
    <t>Specifiche</t>
  </si>
  <si>
    <t>17 Offerte per attività Caritative</t>
  </si>
  <si>
    <t xml:space="preserve">Totale Entrate Gestione Attività Istituzionale  </t>
  </si>
  <si>
    <t xml:space="preserve">A2 </t>
  </si>
  <si>
    <t>USCITE GESTIONE ATTIVITÀ ISTITUZIONALE</t>
  </si>
  <si>
    <t>Per il Personale</t>
  </si>
  <si>
    <t>01 Remunerazione Parroco</t>
  </si>
  <si>
    <t>02 Remunerazione Vicari Parrocchiali</t>
  </si>
  <si>
    <t>03 Retribuzione Dipendenti</t>
  </si>
  <si>
    <t>04 Ritenute fiscali e previdenziali su retribuzioni</t>
  </si>
  <si>
    <t>Generali e Amministrative</t>
  </si>
  <si>
    <t>A2</t>
  </si>
  <si>
    <t xml:space="preserve">Totale Uscite Gestione Attività Istituzionale  </t>
  </si>
  <si>
    <t>A3</t>
  </si>
  <si>
    <t>RISULTATO GESTIONE ATTIVITÀ ISTITUZIONALE (A1-A2)</t>
  </si>
  <si>
    <t>B</t>
  </si>
  <si>
    <t>COLLETTE</t>
  </si>
  <si>
    <t>OBBLIGATORIE</t>
  </si>
  <si>
    <t>Raccolte</t>
  </si>
  <si>
    <t>Versate</t>
  </si>
  <si>
    <t>01 Giornata per la Carità del Papa</t>
  </si>
  <si>
    <t>02 Giornata Missionaria Mondiale</t>
  </si>
  <si>
    <t>03 Giornata per la Terra Santa</t>
  </si>
  <si>
    <t>05 Giornata per l'Università Cattolica del Sacro Cuore</t>
  </si>
  <si>
    <t>B1</t>
  </si>
  <si>
    <t xml:space="preserve">Totale Collette Annuali Obbligatorie </t>
  </si>
  <si>
    <t>08 Giornata per l'Infanzia missionaria</t>
  </si>
  <si>
    <t>09 Giornata per i malati di lebbra</t>
  </si>
  <si>
    <t>10 Giornata Caritas (Avvento e Quaresima)</t>
  </si>
  <si>
    <t>B2</t>
  </si>
  <si>
    <t>Totale Altre giornate o iniziative</t>
  </si>
  <si>
    <t>B3</t>
  </si>
  <si>
    <t>PARTITE DI GIRO (B1+B2)</t>
  </si>
  <si>
    <t>C1</t>
  </si>
  <si>
    <t>C2</t>
  </si>
  <si>
    <t>D</t>
  </si>
  <si>
    <t>ATTIVO</t>
  </si>
  <si>
    <t>PASSIVO</t>
  </si>
  <si>
    <t>E</t>
  </si>
  <si>
    <t>CASSA</t>
  </si>
  <si>
    <t>F</t>
  </si>
  <si>
    <t>DEPOSITI</t>
  </si>
  <si>
    <t>Banca o Posta</t>
  </si>
  <si>
    <t>n° conto corrente o
libretto deposito</t>
  </si>
  <si>
    <t>G</t>
  </si>
  <si>
    <t>CREDITI</t>
  </si>
  <si>
    <t>H</t>
  </si>
  <si>
    <t>DEBITI</t>
  </si>
  <si>
    <t xml:space="preserve">H1 Totale </t>
  </si>
  <si>
    <t>I</t>
  </si>
  <si>
    <t>M</t>
  </si>
  <si>
    <t>ESENTE</t>
  </si>
  <si>
    <t>Nominativo del consulente</t>
  </si>
  <si>
    <t>NO</t>
  </si>
  <si>
    <t>DICHIARAZIONE IVA    SI</t>
  </si>
  <si>
    <t>Indirizzo del consulente</t>
  </si>
  <si>
    <t xml:space="preserve">    PAGAMENTO IMU     SI</t>
  </si>
  <si>
    <t>Recapiti del consulente</t>
  </si>
  <si>
    <t>DICH. IMU-TASI     SI</t>
  </si>
  <si>
    <t>PERSONALE ASSUNTO</t>
  </si>
  <si>
    <t>dipendenti ambito istituzionale   N°</t>
  </si>
  <si>
    <t>Riservato all'Ufficio Amministrativo diocesano</t>
  </si>
  <si>
    <t>Verbale approvazione Cpae</t>
  </si>
  <si>
    <t xml:space="preserve">Estratti conto al 31 dicembre </t>
  </si>
  <si>
    <t>TIMBRO                                        DIOCESI</t>
  </si>
  <si>
    <t xml:space="preserve">Altro </t>
  </si>
  <si>
    <t>INFORMAZIONI E DESCRIZIONI</t>
  </si>
  <si>
    <t>DESCRIZIONE MUTUI E FINANZIAMENTI</t>
  </si>
  <si>
    <t xml:space="preserve">Natura del finanziamento / Causale </t>
  </si>
  <si>
    <t>Presso Banca</t>
  </si>
  <si>
    <t>Totale Debito</t>
  </si>
  <si>
    <t>Importo Rata</t>
  </si>
  <si>
    <t>Cadenza Rata</t>
  </si>
  <si>
    <t>Debito Residuo</t>
  </si>
  <si>
    <t>DESCRIZIONE LEASING</t>
  </si>
  <si>
    <t xml:space="preserve">Natura del prestito / Causale </t>
  </si>
  <si>
    <t>Presso Istituto finanziario o Banca</t>
  </si>
  <si>
    <t>Viterbo</t>
  </si>
  <si>
    <t>Ordinarie</t>
  </si>
  <si>
    <t>A1</t>
  </si>
  <si>
    <t>ENTRATE GESTIONE ATTIVITA' ISTITUZIONALE</t>
  </si>
  <si>
    <t>Offerte in cassette e candele</t>
  </si>
  <si>
    <t>Offerte per Benedizioni</t>
  </si>
  <si>
    <t>Altre offerte ordinarie</t>
  </si>
  <si>
    <t>Giornata per la Carità del Papa</t>
  </si>
  <si>
    <t>Giornata Missionaria Mondiale</t>
  </si>
  <si>
    <t>Giornata per la Terra Santa</t>
  </si>
  <si>
    <t>Giornata per le Migrazioni</t>
  </si>
  <si>
    <t>Giornata per l'Università Cattolica del Sacro Cuore</t>
  </si>
  <si>
    <t>Giornata del Seminario</t>
  </si>
  <si>
    <t>Giornata per l'Infanzia Missionaria</t>
  </si>
  <si>
    <t>Giornata per i malati di lebbra</t>
  </si>
  <si>
    <t>USCITE GESTIONE ATTIVITA' ISTITUZIONALE</t>
  </si>
  <si>
    <t>Remunerazione Parroco</t>
  </si>
  <si>
    <t>Remunerazione Vicari Parrocchiali</t>
  </si>
  <si>
    <t>Retribuzione Dipendenti</t>
  </si>
  <si>
    <t>Ritenute fiscali e previdenziali su retribuzioni</t>
  </si>
  <si>
    <t>Rimborsi spese</t>
  </si>
  <si>
    <t>Altro</t>
  </si>
  <si>
    <t>Spese utenze: elettricità, acqua, gas, riscaldamento, telefono</t>
  </si>
  <si>
    <t>Spese locazioni immobili per uso pastorale</t>
  </si>
  <si>
    <t>Spese manutenzione straordinaria</t>
  </si>
  <si>
    <t>Ritenute fiscali e previdenziali su compensi a professionisti</t>
  </si>
  <si>
    <t>Spese per la catechesi</t>
  </si>
  <si>
    <t xml:space="preserve">Erogazioni per attività caritative </t>
  </si>
  <si>
    <t>Imposte e tasse</t>
  </si>
  <si>
    <t>DIOCESI DI VITERBO</t>
  </si>
  <si>
    <t>COLLETTE (PARTITE DI GIRO)</t>
  </si>
  <si>
    <t>Colletta delle S. Messe domenicali e feriali</t>
  </si>
  <si>
    <t>Acquisto beni immobili/mobili</t>
  </si>
  <si>
    <t>Altre giornate straordinarie</t>
  </si>
  <si>
    <t>19 Vendita beni mobili/immobili</t>
  </si>
  <si>
    <t>Numero</t>
  </si>
  <si>
    <t>Inserisci voce entrata o spesa (descrizione)</t>
  </si>
  <si>
    <t xml:space="preserve">Viterbo,       /       / </t>
  </si>
  <si>
    <t>N</t>
  </si>
  <si>
    <t>Spese ufficio, cancelleria, abbonamenti</t>
  </si>
  <si>
    <t>Compenso a confessori, relatori e collaboratori pastorali</t>
  </si>
  <si>
    <t>Uscite S. Messe collettive</t>
  </si>
  <si>
    <t>Offerte per attività caritative</t>
  </si>
  <si>
    <t>(1)</t>
  </si>
  <si>
    <t>Interessi su titoli</t>
  </si>
  <si>
    <t>Pagamento debito verso Diocesi</t>
  </si>
  <si>
    <t>CASSA: CODICI DELLE ENTRATE</t>
  </si>
  <si>
    <t>CASSA: CODICI DELLE USCITE</t>
  </si>
  <si>
    <t>Entrate straordinarie</t>
  </si>
  <si>
    <t>Pagamento debito verso privati</t>
  </si>
  <si>
    <t>Pagamento quota capitale mutuo/finanziamenti/scoperto C/C</t>
  </si>
  <si>
    <t>Altre uscite generiche</t>
  </si>
  <si>
    <t>Pagamento debito verso Enti Previdenziali</t>
  </si>
  <si>
    <t>Entrate per contributi da enti pubblici</t>
  </si>
  <si>
    <t>10 Entrate per contributi da Enti Pubblici</t>
  </si>
  <si>
    <t>16 Altre entrate generiche</t>
  </si>
  <si>
    <t>02 Verso Istituti di Credito (Scoperto di C/C)</t>
  </si>
  <si>
    <t>04 Forniture di beni e servizi</t>
  </si>
  <si>
    <t>05 Fondo accantonamento T.F.R. per dipendenti</t>
  </si>
  <si>
    <t>06 Verso Enti previdenziali</t>
  </si>
  <si>
    <t>Interessi passivi su mutui/finanziamenti</t>
  </si>
  <si>
    <t>Interessi passivi scoperti bancari</t>
  </si>
  <si>
    <t>Giornata Caritas ( Avvento e Quaresima)</t>
  </si>
  <si>
    <t>Offerte per amministrazione sacramenti</t>
  </si>
  <si>
    <t>Altre entrate generiche</t>
  </si>
  <si>
    <t>Spese per bollettino parrocchiale e riviste</t>
  </si>
  <si>
    <t xml:space="preserve">Spese per bollettino parrocchiale e riviste </t>
  </si>
  <si>
    <t xml:space="preserve">Offerte per bollettino parrocchiale e riviste </t>
  </si>
  <si>
    <t>Totale Entrate Mensili Banca/Posta</t>
  </si>
  <si>
    <t>Uscite per acquisto titoli</t>
  </si>
  <si>
    <t>05 Rimborsi spese</t>
  </si>
  <si>
    <t>06 Altro</t>
  </si>
  <si>
    <t>08 Compensi a Confessori, Relatori e Collaboratori pastorali</t>
  </si>
  <si>
    <t xml:space="preserve">10 Spese ufficio, cancelleria, abbonamenti </t>
  </si>
  <si>
    <t>11 Spese locazione immobili per uso pastorale</t>
  </si>
  <si>
    <t>12 Spese manutenzione ordinaria immobili e beni strumentali</t>
  </si>
  <si>
    <t>13 Spese manutenzione straordinaria</t>
  </si>
  <si>
    <t>15 Ritenute fiscali e previdenziali su compensi a professionisti</t>
  </si>
  <si>
    <t>18 Spese per la Catechesi</t>
  </si>
  <si>
    <t>21 Acquisto beni immobili/mobili</t>
  </si>
  <si>
    <t>22 Erogazioni per attività caritative</t>
  </si>
  <si>
    <t xml:space="preserve">24 Uscite Sante Messe collettive </t>
  </si>
  <si>
    <t>26 Imposte e tasse</t>
  </si>
  <si>
    <t>27 Altre uscite generiche</t>
  </si>
  <si>
    <t>28 Pagamento debito verso Diocesi</t>
  </si>
  <si>
    <t>29 Pagamento debito verso Enti Previdenziali</t>
  </si>
  <si>
    <t>30 Pagamento debito verso privati</t>
  </si>
  <si>
    <t>31 Uscite per acquisto titoli</t>
  </si>
  <si>
    <t xml:space="preserve">14 Offerte per il Bollettino parrocchiale e riviste </t>
  </si>
  <si>
    <t>20 Spese per Bollettino parrocchiale e riviste</t>
  </si>
  <si>
    <t>E1</t>
  </si>
  <si>
    <t>E2</t>
  </si>
  <si>
    <t>TITOLI</t>
  </si>
  <si>
    <t>Tipo del titolo</t>
  </si>
  <si>
    <t>L</t>
  </si>
  <si>
    <t xml:space="preserve">L1 Totale </t>
  </si>
  <si>
    <t>H2 Totale</t>
  </si>
  <si>
    <t xml:space="preserve">I1 Totale </t>
  </si>
  <si>
    <r>
      <t>Binate / Trinate</t>
    </r>
    <r>
      <rPr>
        <vertAlign val="superscript"/>
        <sz val="10"/>
        <rFont val="Arial"/>
        <family val="2"/>
      </rPr>
      <t>(1)</t>
    </r>
  </si>
  <si>
    <t>ENTRATE BANCA/POSTA</t>
  </si>
  <si>
    <t>USCITE BANCA/POSTA</t>
  </si>
  <si>
    <t>Totale Uscite Mensili Banca/Posta</t>
  </si>
  <si>
    <t>Totale Entrate Mensili Cassa</t>
  </si>
  <si>
    <t>Totale Uscite Mensili Cassa</t>
  </si>
  <si>
    <t>BANCA/POSTA: CODICI DELLE ENTRATE</t>
  </si>
  <si>
    <t>BANCA/POSTA: CODICI DELLE USCITE</t>
  </si>
  <si>
    <t>DESCRIZIONE PRESTITO RICEVUTO</t>
  </si>
  <si>
    <t>Cognome e Nome della persona</t>
  </si>
  <si>
    <t>Importo del debito restituito</t>
  </si>
  <si>
    <t>Cadenza della restituzione</t>
  </si>
  <si>
    <t>Entrate da attività (pranzi comunitari, pellegrinaggi, feste, ecc.)</t>
  </si>
  <si>
    <t>Canoni attivi (fitti terreni, fabbricati, strutture, ecc.)</t>
  </si>
  <si>
    <t>Erogazioni liberali (DPR 917 art. 100 2% redd. Impresa)</t>
  </si>
  <si>
    <t>Risarcimenti e rimborsi (assicurazioni, rimborso tasse, ecc.)</t>
  </si>
  <si>
    <t>Offerte/Entrate per attività parrocchiali (catechesi, pastorale, ...)</t>
  </si>
  <si>
    <t>Offerte straordinarie (per mutuo, restauri, manutenzioni, ecc.)</t>
  </si>
  <si>
    <t>Entrate per prestiti (enti ecclesiastici, privati, ecc.)</t>
  </si>
  <si>
    <t>Spese ordinarie di culto (ostie, vino, candele, libri liturgici, ecc.)</t>
  </si>
  <si>
    <t>Spese manutenzione ordinaria (immobili e beni strumentali)</t>
  </si>
  <si>
    <t>Spese per assicurazioni (R.C. terzi, infortuni, incendio, furto, ecc.)</t>
  </si>
  <si>
    <t>Spese per attività (pranzi comunitari, pellegrinaggi, feste, ecc.)</t>
  </si>
  <si>
    <t>Spese per attività istituzionali oratorio (campi scuola, estate ragazzi, ecc.)</t>
  </si>
  <si>
    <t>Spese per automezzi (bollo, assicurazione, consumi, ecc.)</t>
  </si>
  <si>
    <t>Spese gestione beni (terreni, fabbricati, ecc.)</t>
  </si>
  <si>
    <t>Compensi ordinari a professionisti (commercialista, ingenieri, ecc.)</t>
  </si>
  <si>
    <t>Spese di conto corrente (imposta di bollo, oneri su c/c)</t>
  </si>
  <si>
    <t>Compensi ordinari a professionisti (commercialista, ingegnere, ecc.)</t>
  </si>
  <si>
    <t>Risarcimenti e Rimborsi (Assicurazioni, Rimborso tasse, ecc.)</t>
  </si>
  <si>
    <t>Mensile</t>
  </si>
  <si>
    <t>Bimestrale</t>
  </si>
  <si>
    <t>Trimestrale</t>
  </si>
  <si>
    <t>Quadrimestrale</t>
  </si>
  <si>
    <t>Semestrale</t>
  </si>
  <si>
    <t>Annuale</t>
  </si>
  <si>
    <t>(1)                  (1)</t>
  </si>
  <si>
    <t>(3)</t>
  </si>
  <si>
    <r>
      <rPr>
        <b/>
        <vertAlign val="superscript"/>
        <sz val="10"/>
        <color indexed="10"/>
        <rFont val="Arial"/>
        <family val="2"/>
      </rPr>
      <t>(2)</t>
    </r>
    <r>
      <rPr>
        <b/>
        <sz val="10"/>
        <color indexed="10"/>
        <rFont val="Arial"/>
        <family val="2"/>
      </rPr>
      <t xml:space="preserve"> ALLEGATI OBBLIGATORI:</t>
    </r>
    <r>
      <rPr>
        <b/>
        <vertAlign val="superscript"/>
        <sz val="10"/>
        <color indexed="10"/>
        <rFont val="Arial"/>
        <family val="2"/>
      </rPr>
      <t xml:space="preserve"> </t>
    </r>
  </si>
  <si>
    <t xml:space="preserve"> rendiconto@diocesiviterbo.it</t>
  </si>
  <si>
    <t>Foglio Excel per Contabilità Parrocchiale</t>
  </si>
  <si>
    <t>G+H1 Totale</t>
  </si>
  <si>
    <t>Piazza/Via</t>
  </si>
  <si>
    <t>04 Crediti verso l'erario</t>
  </si>
  <si>
    <t xml:space="preserve">Entrate Cassa Anno </t>
  </si>
  <si>
    <t xml:space="preserve">Uscite Cassa Anno </t>
  </si>
  <si>
    <t xml:space="preserve">Uscite Banca/Posta Anno </t>
  </si>
  <si>
    <t xml:space="preserve">Entrate Banca/Posta Anno </t>
  </si>
  <si>
    <r>
      <t>DVR</t>
    </r>
    <r>
      <rPr>
        <vertAlign val="superscript"/>
        <sz val="10"/>
        <rFont val="Arial"/>
        <family val="2"/>
      </rPr>
      <t>(4)</t>
    </r>
    <r>
      <rPr>
        <sz val="10"/>
        <rFont val="Arial"/>
        <family val="2"/>
      </rPr>
      <t xml:space="preserve"> Lg. 81/2008     SI</t>
    </r>
  </si>
  <si>
    <t>ENTRATE CONTANTI</t>
  </si>
  <si>
    <t>USCITE CONTANTI</t>
  </si>
  <si>
    <t>C/CORRENTE ENTRATE</t>
  </si>
  <si>
    <t>C/CORRENTE USCITE</t>
  </si>
  <si>
    <t>20 Offerte Sante Messe collettive</t>
  </si>
  <si>
    <t>21 Entrate straordinarie</t>
  </si>
  <si>
    <t>24 Entrate da vendita titoli</t>
  </si>
  <si>
    <t>01</t>
  </si>
  <si>
    <t>02</t>
  </si>
  <si>
    <t>Seleziona il Codice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</si>
  <si>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</si>
  <si>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</si>
  <si>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</si>
  <si>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</si>
  <si>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</si>
  <si>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</si>
  <si>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</si>
  <si>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</si>
  <si>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</si>
  <si>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</si>
  <si>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</si>
  <si>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</si>
  <si>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</si>
  <si>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</si>
  <si>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</si>
  <si>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</si>
  <si>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</si>
  <si>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</si>
  <si>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</si>
  <si>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</si>
  <si>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</si>
  <si>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</si>
  <si>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</si>
  <si>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</si>
  <si>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</si>
  <si>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</si>
  <si>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</si>
  <si>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</si>
  <si>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</si>
  <si>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</si>
  <si>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</si>
  <si>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</si>
  <si>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</si>
  <si>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</si>
  <si>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</si>
  <si>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</si>
  <si>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</si>
  <si>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</si>
  <si>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</si>
  <si>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</si>
  <si>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</si>
  <si>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</si>
  <si>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</si>
  <si>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</si>
  <si>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Giorno</t>
  </si>
  <si>
    <t>► Istruzioni: inserire i dati generali nelle caselle precedute dalla freccetta rossa</t>
  </si>
  <si>
    <t>Codici Entrate</t>
  </si>
  <si>
    <t>Codici Uscite</t>
  </si>
  <si>
    <t>Saldo</t>
  </si>
  <si>
    <t xml:space="preserve"> </t>
  </si>
  <si>
    <t>Codice</t>
  </si>
  <si>
    <t>Nome</t>
  </si>
  <si>
    <t>Collette Messe</t>
  </si>
  <si>
    <t>Rimborsi</t>
  </si>
  <si>
    <t>Altre ordinarie</t>
  </si>
  <si>
    <t>Altre generiche</t>
  </si>
  <si>
    <t>Vendita beni</t>
  </si>
  <si>
    <t>Messe collettive</t>
  </si>
  <si>
    <t>Prestiti</t>
  </si>
  <si>
    <t>G. Carità Papa</t>
  </si>
  <si>
    <t>G. Missionaria</t>
  </si>
  <si>
    <t>G. Terra Santa</t>
  </si>
  <si>
    <t>G. Migrazioni</t>
  </si>
  <si>
    <t>G. Università</t>
  </si>
  <si>
    <t>G. Seminario</t>
  </si>
  <si>
    <t>G. Infanzia M.</t>
  </si>
  <si>
    <t>G. Mal. lebbra</t>
  </si>
  <si>
    <t>G. Caritas</t>
  </si>
  <si>
    <t>Rem. Parroco</t>
  </si>
  <si>
    <t>Rem. Vicari</t>
  </si>
  <si>
    <t>Spese utenze</t>
  </si>
  <si>
    <t>Spese ufficio</t>
  </si>
  <si>
    <t>Retrib. dipend.</t>
  </si>
  <si>
    <t>Assicurazioni</t>
  </si>
  <si>
    <t>Catechesi</t>
  </si>
  <si>
    <t>Acquisto beni</t>
  </si>
  <si>
    <t>Automezzi</t>
  </si>
  <si>
    <t>Gestione beni</t>
  </si>
  <si>
    <t>Debito Diocesi</t>
  </si>
  <si>
    <t>Debito Enti</t>
  </si>
  <si>
    <t>Debito Privati</t>
  </si>
  <si>
    <t>Imposte/Tasse</t>
  </si>
  <si>
    <t>Risarcimenti</t>
  </si>
  <si>
    <t>Interessi</t>
  </si>
  <si>
    <t>Mutuo</t>
  </si>
  <si>
    <t>Vendita titoli</t>
  </si>
  <si>
    <t>Retrib. Dipend.</t>
  </si>
  <si>
    <t>Utenze</t>
  </si>
  <si>
    <t>Ufficio</t>
  </si>
  <si>
    <t>Locazioni</t>
  </si>
  <si>
    <t>Attivita pastor.</t>
  </si>
  <si>
    <t>G. Mal. Lebbra</t>
  </si>
  <si>
    <t>Altre giornate</t>
  </si>
  <si>
    <t>Acquisto titoli</t>
  </si>
  <si>
    <t xml:space="preserve"> Contabilità Parrocchiale</t>
  </si>
  <si>
    <t>RENDICONTO</t>
  </si>
  <si>
    <t>25 Interessi da conti correnti e depositi</t>
  </si>
  <si>
    <t>26 Interessi su titoli</t>
  </si>
  <si>
    <t>27 Altro</t>
  </si>
  <si>
    <t>Finanziarie</t>
  </si>
  <si>
    <t>Offerte Sacramenti</t>
  </si>
  <si>
    <t>Offerte candelabri</t>
  </si>
  <si>
    <t>Benedizioni case</t>
  </si>
  <si>
    <t>Attività pastorali</t>
  </si>
  <si>
    <t>Affitti</t>
  </si>
  <si>
    <t>Erogazioni librali</t>
  </si>
  <si>
    <t>Bollettino parr.</t>
  </si>
  <si>
    <t>Catechesi e pastor.</t>
  </si>
  <si>
    <t>Attività Caritative</t>
  </si>
  <si>
    <t>Altre Giornate</t>
  </si>
  <si>
    <t>Ritenute dipend.</t>
  </si>
  <si>
    <t>Comp. Collaboratori</t>
  </si>
  <si>
    <t>Locazione immob.</t>
  </si>
  <si>
    <t>Manut. Ordinaria</t>
  </si>
  <si>
    <t>Manut. Straordinaria</t>
  </si>
  <si>
    <t>Compensi professionisti</t>
  </si>
  <si>
    <t>Ritenute fiscali prof.</t>
  </si>
  <si>
    <t>Attività pastorale</t>
  </si>
  <si>
    <t>Attività Oratorio</t>
  </si>
  <si>
    <t>Bollttino e riviste</t>
  </si>
  <si>
    <t>Erogazioni Caritative</t>
  </si>
  <si>
    <t>Scoperto bancario</t>
  </si>
  <si>
    <t>Ritenute Fiscali Dip.</t>
  </si>
  <si>
    <t>Culto</t>
  </si>
  <si>
    <t>Compenso collabor.</t>
  </si>
  <si>
    <t>Comp. Professionisti</t>
  </si>
  <si>
    <t>Ritenute fiscali Prof.</t>
  </si>
  <si>
    <t>Attività isituzionali</t>
  </si>
  <si>
    <t>Bollettino e Riviste</t>
  </si>
  <si>
    <t>Erogaz. Caritative</t>
  </si>
  <si>
    <t>Gestione beni immob.</t>
  </si>
  <si>
    <t>Interessi passivi</t>
  </si>
  <si>
    <t>Mutui quota Capitale</t>
  </si>
  <si>
    <t>Spese C/Corrente</t>
  </si>
  <si>
    <t>Rimb. Debito Diocesi</t>
  </si>
  <si>
    <t>Rimb. Debito Enti</t>
  </si>
  <si>
    <t>Rimb. Debito Privati</t>
  </si>
  <si>
    <t xml:space="preserve">(1)                  </t>
  </si>
  <si>
    <t>03 Crediti verso Privati (Specificare con allegato)</t>
  </si>
  <si>
    <t>02 Crediti verso Enti Pubblici (specificare con allegato)</t>
  </si>
  <si>
    <t>01 Crediti verso Enti Ecclesiastici (Specificare con allegato)</t>
  </si>
  <si>
    <t>03 Verso Istituti di Credito (Mutui e/o Leasing: Specificare nel foglio informazioni)</t>
  </si>
  <si>
    <t>01 Verso Enti Ecclesiastici, Privati per prestiti infrut. (Specificare nel foglio informazioni)</t>
  </si>
  <si>
    <t>Mutui quota Interessi</t>
  </si>
  <si>
    <t>Spese culto</t>
  </si>
  <si>
    <t>C</t>
  </si>
  <si>
    <t>Giornata per la Stampa diocesana</t>
  </si>
  <si>
    <t>G. Stampa Dioc.</t>
  </si>
  <si>
    <t>47</t>
  </si>
  <si>
    <t>Giornata per la stampa diocesana</t>
  </si>
  <si>
    <t>07 Giornata per la Stampa diocesana</t>
  </si>
  <si>
    <t>G. Stampa diocesana</t>
  </si>
  <si>
    <t>(a tempo indeterminato, determinato, ecc.)</t>
  </si>
  <si>
    <t>DATA APPROVAZIONE</t>
  </si>
  <si>
    <t>Firma</t>
  </si>
  <si>
    <t>M1</t>
  </si>
  <si>
    <r>
      <t xml:space="preserve">07 Spese ordinarie di culto </t>
    </r>
    <r>
      <rPr>
        <sz val="9"/>
        <rFont val="Arial"/>
        <family val="2"/>
      </rPr>
      <t>(ostie, vino, candele, libri liturgici,..)</t>
    </r>
  </si>
  <si>
    <r>
      <t xml:space="preserve">09 Spese utenze </t>
    </r>
    <r>
      <rPr>
        <sz val="9"/>
        <rFont val="Arial"/>
        <family val="2"/>
      </rPr>
      <t>(elettricità, acqua, gas, riscaldamento, telefono, canone rai, ecc.)</t>
    </r>
  </si>
  <si>
    <r>
      <t xml:space="preserve">14 Compensi ordinari a professionisti </t>
    </r>
    <r>
      <rPr>
        <sz val="9"/>
        <rFont val="Arial"/>
        <family val="2"/>
      </rPr>
      <t>(commercialisti …)</t>
    </r>
  </si>
  <si>
    <r>
      <t xml:space="preserve">16 Spese per assicurazioni </t>
    </r>
    <r>
      <rPr>
        <sz val="9"/>
        <rFont val="Arial"/>
        <family val="2"/>
      </rPr>
      <t>(R.C.Terzi, Infortuni, Incendio, Furto,...)</t>
    </r>
  </si>
  <si>
    <r>
      <t xml:space="preserve">19 Spese per attività istituzionali Oratorio </t>
    </r>
    <r>
      <rPr>
        <sz val="9"/>
        <rFont val="Arial"/>
        <family val="2"/>
      </rPr>
      <t>(Campi scuola, Estate ragazzi, ecc.)</t>
    </r>
  </si>
  <si>
    <r>
      <t xml:space="preserve">23 Spese per automezzi </t>
    </r>
    <r>
      <rPr>
        <sz val="9"/>
        <rFont val="Arial"/>
        <family val="2"/>
      </rPr>
      <t>(Bollo, assicurazioni, consumi, ecc.)</t>
    </r>
  </si>
  <si>
    <r>
      <t xml:space="preserve">25 Spese gestione beni </t>
    </r>
    <r>
      <rPr>
        <sz val="9"/>
        <rFont val="Arial"/>
        <family val="2"/>
      </rPr>
      <t>(terreni, fabbricati, ecc.)</t>
    </r>
  </si>
  <si>
    <t>01 Colletta delle S. Messe domenicali e feriali</t>
  </si>
  <si>
    <t>03 Offerte in cassette e candele</t>
  </si>
  <si>
    <t>04 Offerte per Benedizioni</t>
  </si>
  <si>
    <r>
      <t>06 Canoni attivi</t>
    </r>
    <r>
      <rPr>
        <sz val="9"/>
        <rFont val="Arial"/>
        <family val="2"/>
      </rPr>
      <t xml:space="preserve"> (Fitti terreni, fabbricati, strutture, ecc.)</t>
    </r>
  </si>
  <si>
    <r>
      <t xml:space="preserve">09 Risarcimenti e Rimborsi </t>
    </r>
    <r>
      <rPr>
        <sz val="9"/>
        <rFont val="Arial"/>
        <family val="2"/>
      </rPr>
      <t>(assicurazioni, rimb.tasse ecc.)</t>
    </r>
  </si>
  <si>
    <r>
      <t xml:space="preserve">18 Offerte straordinarie </t>
    </r>
    <r>
      <rPr>
        <sz val="9"/>
        <rFont val="Arial"/>
        <family val="2"/>
      </rPr>
      <t>(per mutuo, restauri, manutenzioni, ecc.)</t>
    </r>
  </si>
  <si>
    <r>
      <t xml:space="preserve">22 Entrate per prestiti </t>
    </r>
    <r>
      <rPr>
        <sz val="9"/>
        <rFont val="Arial"/>
        <family val="2"/>
      </rPr>
      <t>(enti ecclesiastici, privati, ecc.)</t>
    </r>
  </si>
  <si>
    <r>
      <t xml:space="preserve">23 Entrate finanziarie </t>
    </r>
    <r>
      <rPr>
        <sz val="9"/>
        <rFont val="Arial"/>
        <family val="2"/>
      </rPr>
      <t>(da mutuo, finanziamento, scoperto di C/C)</t>
    </r>
  </si>
  <si>
    <r>
      <t xml:space="preserve">Firma </t>
    </r>
    <r>
      <rPr>
        <vertAlign val="superscript"/>
        <sz val="10"/>
        <rFont val="Arial"/>
        <family val="2"/>
      </rPr>
      <t>(1)</t>
    </r>
  </si>
  <si>
    <t>Universali</t>
  </si>
  <si>
    <t>Nazionali</t>
  </si>
  <si>
    <t>04 Giornata per le Migrazioni</t>
  </si>
  <si>
    <t>Diocesane</t>
  </si>
  <si>
    <t>06 Giornata del Seminario</t>
  </si>
  <si>
    <t>FACOLTATIVE</t>
  </si>
  <si>
    <r>
      <rPr>
        <vertAlign val="superscript"/>
        <sz val="10"/>
        <color indexed="10"/>
        <rFont val="Arial"/>
        <family val="2"/>
      </rPr>
      <t xml:space="preserve">(2) </t>
    </r>
    <r>
      <rPr>
        <sz val="10"/>
        <color indexed="10"/>
        <rFont val="Arial"/>
        <family val="2"/>
      </rPr>
      <t>ALLEGATI OBBLIGATORI: Vedi pagina 7</t>
    </r>
  </si>
  <si>
    <r>
      <rPr>
        <vertAlign val="superscript"/>
        <sz val="10"/>
        <color indexed="10"/>
        <rFont val="Arial"/>
        <family val="2"/>
      </rPr>
      <t>(1)</t>
    </r>
    <r>
      <rPr>
        <sz val="10"/>
        <color indexed="10"/>
        <rFont val="Arial"/>
        <family val="2"/>
      </rPr>
      <t xml:space="preserve"> Caselle da compilare inserendo i dati richiesti</t>
    </r>
  </si>
  <si>
    <r>
      <rPr>
        <vertAlign val="superscript"/>
        <sz val="10"/>
        <color indexed="10"/>
        <rFont val="Arial"/>
        <family val="2"/>
      </rPr>
      <t xml:space="preserve"> (1)</t>
    </r>
    <r>
      <rPr>
        <sz val="10"/>
        <color indexed="10"/>
        <rFont val="Arial"/>
        <family val="2"/>
      </rPr>
      <t xml:space="preserve"> Immettendo il numero l'importo da versare viene dato in automatico</t>
    </r>
  </si>
  <si>
    <r>
      <rPr>
        <vertAlign val="superscript"/>
        <sz val="10"/>
        <color indexed="10"/>
        <rFont val="Arial"/>
        <family val="2"/>
      </rPr>
      <t xml:space="preserve"> (3) </t>
    </r>
    <r>
      <rPr>
        <sz val="10"/>
        <color indexed="10"/>
        <rFont val="Arial"/>
        <family val="2"/>
      </rPr>
      <t>Caselle da compilare inserendo i dati richiesti</t>
    </r>
  </si>
  <si>
    <t xml:space="preserve">Il Parroco </t>
  </si>
  <si>
    <t>Il compilatore</t>
  </si>
  <si>
    <t>Provincia</t>
  </si>
  <si>
    <r>
      <t xml:space="preserve">► </t>
    </r>
    <r>
      <rPr>
        <b/>
        <sz val="14"/>
        <color rgb="FF0000CC"/>
        <rFont val="Arial"/>
        <family val="2"/>
      </rPr>
      <t>ANNO</t>
    </r>
  </si>
  <si>
    <r>
      <t xml:space="preserve">► </t>
    </r>
    <r>
      <rPr>
        <b/>
        <sz val="14"/>
        <color rgb="FF0000CC"/>
        <rFont val="Arial"/>
        <family val="2"/>
      </rPr>
      <t>CASSA</t>
    </r>
  </si>
  <si>
    <r>
      <t xml:space="preserve">► </t>
    </r>
    <r>
      <rPr>
        <b/>
        <sz val="14"/>
        <color rgb="FF0000CC"/>
        <rFont val="Arial"/>
        <family val="2"/>
      </rPr>
      <t>BANCA</t>
    </r>
  </si>
  <si>
    <t>MODELLO UNICO     SI</t>
  </si>
  <si>
    <t>MODELLO 770     SI</t>
  </si>
  <si>
    <r>
      <rPr>
        <b/>
        <vertAlign val="superscript"/>
        <sz val="10"/>
        <color indexed="10"/>
        <rFont val="Arial"/>
        <family val="2"/>
      </rPr>
      <t>(4)</t>
    </r>
    <r>
      <rPr>
        <sz val="10"/>
        <color indexed="10"/>
        <rFont val="Arial"/>
        <family val="2"/>
      </rPr>
      <t xml:space="preserve"> Documento Valutazione Rischi (per oratorio parrocchiale)</t>
    </r>
  </si>
  <si>
    <t xml:space="preserve">N.B.: Segue la compilazione manuale delle 3 pagine successive inserendo </t>
  </si>
  <si>
    <t xml:space="preserve">      i dati richiesti</t>
  </si>
  <si>
    <r>
      <t xml:space="preserve">15 Offerte/Entrate per specifiche attività parrocchiali </t>
    </r>
    <r>
      <rPr>
        <sz val="9"/>
        <rFont val="Arial"/>
        <family val="2"/>
      </rPr>
      <t>(catechesi, past.)</t>
    </r>
  </si>
  <si>
    <r>
      <t xml:space="preserve">05 Entrate da attività </t>
    </r>
    <r>
      <rPr>
        <sz val="9"/>
        <rFont val="Arial"/>
        <family val="2"/>
      </rPr>
      <t>(pranzi comunitari, pellegrinaggi, feste, ecc.)</t>
    </r>
  </si>
  <si>
    <r>
      <t>17 Spese per attività</t>
    </r>
    <r>
      <rPr>
        <sz val="9"/>
        <rFont val="Arial"/>
        <family val="2"/>
      </rPr>
      <t xml:space="preserve"> (pranzi comunitari, pellegrinaggi, feste, ecc.)</t>
    </r>
    <r>
      <rPr>
        <vertAlign val="superscript"/>
        <sz val="10"/>
        <rFont val="Arial"/>
        <family val="2"/>
      </rPr>
      <t xml:space="preserve"> </t>
    </r>
  </si>
  <si>
    <t>32 Interessi passivi su scoperti bancari</t>
  </si>
  <si>
    <t>33 Interessi passivi sui mutui/finanziamenti autorizzati</t>
  </si>
  <si>
    <t>34 Pagamento quota capitale mutui/finanziamenti autorizzati</t>
  </si>
  <si>
    <t>35 Spese c/c bancari e postali e imposta di bollo</t>
  </si>
  <si>
    <t>11 Altre giornate (straordinarie)</t>
  </si>
  <si>
    <t xml:space="preserve">rendiconto@diocesiviterbo.it </t>
  </si>
  <si>
    <t>Contributi da enti pubblici</t>
  </si>
  <si>
    <t>Apertura scoperto di banca/posta</t>
  </si>
  <si>
    <t>Apertura mutuo</t>
  </si>
  <si>
    <t>Attività</t>
  </si>
  <si>
    <t>Pranzi comunitari, pellegrinaggi, feste, ecc.</t>
  </si>
  <si>
    <t>Erogazioni leberali</t>
  </si>
  <si>
    <t>Bollettino parrocchiale</t>
  </si>
  <si>
    <t>Offerte per bollettino parrocchiale e riviste</t>
  </si>
  <si>
    <t>Catechesi e pastorale</t>
  </si>
  <si>
    <t>Offerte per attività parrocchiali (catechesi, pastorale, …)</t>
  </si>
  <si>
    <t>Attività caritative</t>
  </si>
  <si>
    <t>Offerte straordinarie</t>
  </si>
  <si>
    <t>Entrate straordinarie (per mutuo, restauri, manutenzioni, ecc.)</t>
  </si>
  <si>
    <t>Entrate generiche</t>
  </si>
  <si>
    <t>Rimborsi sacerdoti</t>
  </si>
  <si>
    <t>Rimborsi da parroco/vicario parr. per spese (elettricità, gas, ...)</t>
  </si>
  <si>
    <t>Rimborsi da parroco/vicario parr. per le spese (elettricità, gas, ecc.)</t>
  </si>
  <si>
    <t>Interessi attivi su titoli</t>
  </si>
  <si>
    <t>Oratorio, grest, sport</t>
  </si>
  <si>
    <t>Offerte attività istituzionali (oratorio, grest, campi scuola, sport)</t>
  </si>
  <si>
    <t>Festa patronale</t>
  </si>
  <si>
    <t>Entrata da festa patronale</t>
  </si>
  <si>
    <t>Erogazioni liberari da privati (DPR 917 art. 10 2% redd. impresa)</t>
  </si>
  <si>
    <t>Contr. Enti Ecclesiastici</t>
  </si>
  <si>
    <t>Contr. Enti Pubblici</t>
  </si>
  <si>
    <t>Interessi attivi da C/C banca/posta</t>
  </si>
  <si>
    <t>Prestiti (da enti ecclesiastici, privati …)</t>
  </si>
  <si>
    <r>
      <t xml:space="preserve">08 Erogazioni liberali da privati </t>
    </r>
    <r>
      <rPr>
        <sz val="9"/>
        <rFont val="Arial"/>
        <family val="2"/>
      </rPr>
      <t>(DPR 917 art. 100: 2% redd. Impresa)</t>
    </r>
  </si>
  <si>
    <t>11 Entrate per contributi da Diocesi, Parrocchie, Privati</t>
  </si>
  <si>
    <t>Offerte per attività istituzionali (oratorio, grest, campi scuola, sport …)</t>
  </si>
  <si>
    <r>
      <t xml:space="preserve">12 Offerte per attività istituzionali </t>
    </r>
    <r>
      <rPr>
        <sz val="9"/>
        <rFont val="Arial"/>
        <family val="2"/>
      </rPr>
      <t>(Oratorio, grest, campi scuola, sport...)</t>
    </r>
  </si>
  <si>
    <r>
      <t xml:space="preserve">13 Rimborsi da parroco/vicario parr. per le spese </t>
    </r>
    <r>
      <rPr>
        <sz val="9"/>
        <rFont val="Arial"/>
        <family val="2"/>
      </rPr>
      <t>(elettricità, gas, …)</t>
    </r>
  </si>
  <si>
    <t>Contributi da enti ecclesiastici (da Diocesi, Parrocchie,…)</t>
  </si>
  <si>
    <t>Entrate per contributi da Diocesi, Parrocchie,…</t>
  </si>
  <si>
    <t>Oratorio, Grest, Sport</t>
  </si>
  <si>
    <t>Offerte S. Messe plurintenzionali</t>
  </si>
  <si>
    <t>Messe plurintenzionali</t>
  </si>
  <si>
    <t>Plurintenzionali</t>
  </si>
  <si>
    <t>Prelievo da banca in cassa</t>
  </si>
  <si>
    <t>Versamento da cassa in banca/posta</t>
  </si>
  <si>
    <t>Prelievo da banca/posta in cassa</t>
  </si>
  <si>
    <t>Prelievo da banca</t>
  </si>
  <si>
    <t>Versamamento in banca</t>
  </si>
  <si>
    <t>Versamento in banca</t>
  </si>
  <si>
    <t>SALDO CASSA</t>
  </si>
  <si>
    <t>SALDO BANCA</t>
  </si>
  <si>
    <t>ISTRUZIONI PER LA COMPILAZIONE</t>
  </si>
  <si>
    <t>SI FA PRESENTE CHE IL FILE IN FORMATO EXCEL POTRA' ESSERE INVIATO ALLA SEGUENTE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</si>
</sst>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  <numFmt numFmtId="167" formatCode="&quot;L.&quot;\ #,##0"/>
    <numFmt numFmtId="168" formatCode="_-&quot;L.&quot;\ * #,##0.00_-;\-&quot;L.&quot;\ * #,##0.00_-;_-&quot;L.&quot;\ * &quot;-&quot;??_-;_-@_-"/>
    <numFmt numFmtId="169" formatCode="#,##0.00\ [$€-1]"/>
    <numFmt numFmtId="170" formatCode="_-[$€-2]\ * #,##0.00_-;\-[$€-2]\ * #,##0.00_-;_-[$€-2]\ * &quot;-&quot;??_-"/>
    <numFmt numFmtId="171" formatCode="#,##0.00\ [$€-1]_ ;\-#,##0.00\ [$€-1]\ "/>
    <numFmt numFmtId="172" formatCode="[$€-2]\ #,##0.00"/>
    <numFmt numFmtId="173" formatCode="[$€-2]\ #,##0.00;\-[$€-2]\ #,##0.00"/>
  </numFmts>
  <fonts count="1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Trebuchet MS"/>
      <family val="2"/>
    </font>
    <font>
      <sz val="10"/>
      <color indexed="8"/>
      <name val="Arial"/>
      <family val="2"/>
    </font>
    <font>
      <b/>
      <sz val="10"/>
      <color indexed="9"/>
      <name val="Trebuchet MS"/>
      <family val="2"/>
    </font>
    <font>
      <b/>
      <sz val="18"/>
      <color indexed="10"/>
      <name val="Trebuchet MS"/>
      <family val="2"/>
    </font>
    <font>
      <b/>
      <sz val="10"/>
      <color indexed="61"/>
      <name val="Trebuchet MS"/>
      <family val="2"/>
    </font>
    <font>
      <sz val="10"/>
      <color indexed="61"/>
      <name val="Trebuchet MS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b/>
      <sz val="9"/>
      <name val="Arial"/>
      <family val="2"/>
    </font>
    <font>
      <b/>
      <sz val="10"/>
      <color indexed="16"/>
      <name val="Trebuchet MS"/>
      <family val="2"/>
    </font>
    <font>
      <b/>
      <i/>
      <shadow/>
      <sz val="16"/>
      <name val="Tahoma"/>
      <family val="2"/>
    </font>
    <font>
      <b/>
      <i/>
      <outline/>
      <shadow/>
      <sz val="16"/>
      <name val="Tahoma"/>
      <family val="2"/>
    </font>
    <font>
      <b/>
      <i/>
      <sz val="14"/>
      <name val="Tahoma"/>
      <family val="2"/>
    </font>
    <font>
      <b/>
      <i/>
      <sz val="16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b/>
      <sz val="10"/>
      <name val="Wingdings 2"/>
      <family val="1"/>
      <charset val="2"/>
    </font>
    <font>
      <b/>
      <sz val="8"/>
      <name val="Tahoma"/>
      <family val="2"/>
    </font>
    <font>
      <i/>
      <sz val="10"/>
      <name val="Tahoma"/>
      <family val="2"/>
    </font>
    <font>
      <sz val="10"/>
      <color indexed="50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336600"/>
      <name val="Trebuchet MS"/>
      <family val="2"/>
    </font>
    <font>
      <b/>
      <sz val="10"/>
      <color theme="3"/>
      <name val="Trebuchet MS"/>
      <family val="2"/>
    </font>
    <font>
      <b/>
      <sz val="10"/>
      <color rgb="FF336600"/>
      <name val="Trebuchet MS"/>
      <family val="2"/>
    </font>
    <font>
      <b/>
      <sz val="10"/>
      <color theme="3"/>
      <name val="Tempus Sans ITC"/>
      <family val="5"/>
    </font>
    <font>
      <sz val="10"/>
      <color rgb="FFFF0000"/>
      <name val="Arial"/>
      <family val="2"/>
    </font>
    <font>
      <sz val="12"/>
      <color rgb="FF351EC0"/>
      <name val="Trebuchet MS"/>
      <family val="2"/>
    </font>
    <font>
      <b/>
      <sz val="12"/>
      <color rgb="FFFF0000"/>
      <name val="Arial"/>
      <family val="2"/>
    </font>
    <font>
      <b/>
      <sz val="11"/>
      <color rgb="FFFF0000"/>
      <name val="Trebuchet MS"/>
      <family val="2"/>
    </font>
    <font>
      <sz val="14"/>
      <color theme="1"/>
      <name val="Arial"/>
      <family val="2"/>
    </font>
    <font>
      <b/>
      <sz val="10"/>
      <color rgb="FFFF0000"/>
      <name val="Arial"/>
      <family val="2"/>
    </font>
    <font>
      <u/>
      <sz val="12"/>
      <color indexed="12"/>
      <name val="Arial"/>
      <family val="2"/>
    </font>
    <font>
      <b/>
      <sz val="14"/>
      <color rgb="FF0000CC"/>
      <name val="Tahoma"/>
      <family val="2"/>
    </font>
    <font>
      <b/>
      <sz val="12"/>
      <color rgb="FF2407A1"/>
      <name val="Arial"/>
      <family val="2"/>
    </font>
    <font>
      <b/>
      <sz val="15"/>
      <name val="Arial"/>
      <family val="2"/>
    </font>
    <font>
      <b/>
      <sz val="15"/>
      <color rgb="FFFF0000"/>
      <name val="Arial"/>
      <family val="2"/>
    </font>
    <font>
      <sz val="14"/>
      <color rgb="FFFF0000"/>
      <name val="Times New Roman"/>
      <family val="1"/>
    </font>
    <font>
      <sz val="14"/>
      <color indexed="8"/>
      <name val="Tahoma"/>
      <family val="2"/>
    </font>
    <font>
      <sz val="14"/>
      <name val="Trebuchet MS"/>
      <family val="2"/>
    </font>
    <font>
      <sz val="14"/>
      <name val="Arial"/>
      <family val="2"/>
    </font>
    <font>
      <sz val="14"/>
      <color indexed="17"/>
      <name val="Times New Roman"/>
      <family val="1"/>
    </font>
    <font>
      <b/>
      <sz val="14"/>
      <color indexed="16"/>
      <name val="Trebuchet MS"/>
      <family val="2"/>
    </font>
    <font>
      <sz val="10"/>
      <color theme="4" tint="-0.249977111117893"/>
      <name val="Trebuchet MS"/>
      <family val="2"/>
    </font>
    <font>
      <i/>
      <sz val="10"/>
      <color theme="4" tint="-0.249977111117893"/>
      <name val="Trebuchet MS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u/>
      <sz val="36"/>
      <color rgb="FFC00000"/>
      <name val="Tahoma"/>
      <family val="2"/>
    </font>
    <font>
      <b/>
      <sz val="10.5"/>
      <name val="Arial"/>
      <family val="2"/>
    </font>
    <font>
      <b/>
      <sz val="14"/>
      <name val="Arial"/>
      <family val="2"/>
    </font>
    <font>
      <b/>
      <sz val="13.5"/>
      <color rgb="FFFF000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vertAlign val="superscript"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name val="Arial"/>
      <family val="2"/>
    </font>
    <font>
      <b/>
      <sz val="10"/>
      <color indexed="12"/>
      <name val="Arial"/>
      <family val="2"/>
    </font>
    <font>
      <b/>
      <sz val="24"/>
      <color indexed="12"/>
      <name val="Arial"/>
      <family val="2"/>
    </font>
    <font>
      <sz val="14"/>
      <color indexed="8"/>
      <name val="Arial"/>
      <family val="2"/>
    </font>
    <font>
      <b/>
      <sz val="14"/>
      <color rgb="FF0000CC"/>
      <name val="Arial"/>
      <family val="2"/>
    </font>
    <font>
      <sz val="14"/>
      <color rgb="FF0000CC"/>
      <name val="Arial"/>
      <family val="2"/>
    </font>
    <font>
      <sz val="14"/>
      <color rgb="FFFF0000"/>
      <name val="Arial"/>
      <family val="2"/>
    </font>
    <font>
      <b/>
      <sz val="22"/>
      <color rgb="FF0000CC"/>
      <name val="Arial"/>
      <family val="2"/>
    </font>
    <font>
      <b/>
      <sz val="14"/>
      <color rgb="FFFF0000"/>
      <name val="Arial"/>
      <family val="2"/>
    </font>
    <font>
      <b/>
      <sz val="16"/>
      <color rgb="FF0000CC"/>
      <name val="Arial"/>
      <family val="2"/>
    </font>
    <font>
      <sz val="12"/>
      <color rgb="FFFF0000"/>
      <name val="Arial"/>
      <family val="2"/>
    </font>
    <font>
      <b/>
      <u/>
      <sz val="36"/>
      <color rgb="FFC00000"/>
      <name val="Arial"/>
      <family val="2"/>
    </font>
    <font>
      <b/>
      <sz val="14"/>
      <color indexed="62"/>
      <name val="Arial"/>
      <family val="2"/>
    </font>
    <font>
      <b/>
      <sz val="20"/>
      <name val="Arial"/>
      <family val="2"/>
    </font>
    <font>
      <sz val="15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8"/>
      <color rgb="FFC00000"/>
      <name val="Arial"/>
      <family val="2"/>
    </font>
    <font>
      <i/>
      <sz val="10"/>
      <color theme="4" tint="-0.249977111117893"/>
      <name val="Arial"/>
      <family val="2"/>
    </font>
    <font>
      <b/>
      <sz val="8"/>
      <color indexed="9"/>
      <name val="Arial"/>
      <family val="2"/>
    </font>
    <font>
      <i/>
      <sz val="9"/>
      <color theme="4" tint="-0.249977111117893"/>
      <name val="Arial"/>
      <family val="2"/>
    </font>
    <font>
      <b/>
      <sz val="9"/>
      <color rgb="FF2407A1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sz val="11"/>
      <name val="Arial"/>
      <family val="2"/>
    </font>
    <font>
      <b/>
      <sz val="11"/>
      <color rgb="FF351EC0"/>
      <name val="Arial"/>
      <family val="2"/>
    </font>
    <font>
      <sz val="12"/>
      <color theme="0"/>
      <name val="Arial"/>
      <family val="2"/>
    </font>
    <font>
      <sz val="14"/>
      <color indexed="10"/>
      <name val="Arial"/>
      <family val="2"/>
    </font>
    <font>
      <b/>
      <sz val="10"/>
      <color rgb="FF2407A1"/>
      <name val="Arial"/>
      <family val="2"/>
    </font>
    <font>
      <b/>
      <sz val="12"/>
      <color indexed="18"/>
      <name val="Arial"/>
      <family val="2"/>
    </font>
    <font>
      <b/>
      <sz val="18"/>
      <name val="Arial"/>
      <family val="2"/>
    </font>
    <font>
      <vertAlign val="superscript"/>
      <sz val="11"/>
      <name val="Arial"/>
      <family val="2"/>
    </font>
    <font>
      <b/>
      <sz val="11"/>
      <color rgb="FFFF0000"/>
      <name val="Arial"/>
      <family val="2"/>
    </font>
    <font>
      <b/>
      <sz val="12"/>
      <color indexed="62"/>
      <name val="Arial"/>
      <family val="2"/>
    </font>
    <font>
      <sz val="20"/>
      <name val="Arial"/>
      <family val="2"/>
    </font>
    <font>
      <b/>
      <sz val="12"/>
      <color indexed="16"/>
      <name val="Arial"/>
      <family val="2"/>
    </font>
    <font>
      <sz val="10"/>
      <color indexed="17"/>
      <name val="Arial"/>
      <family val="2"/>
    </font>
    <font>
      <sz val="12"/>
      <color indexed="8"/>
      <name val="Arial"/>
      <family val="2"/>
    </font>
    <font>
      <b/>
      <sz val="18"/>
      <color indexed="62"/>
      <name val="Arial"/>
      <family val="2"/>
    </font>
    <font>
      <b/>
      <sz val="14"/>
      <color rgb="FF2407A1"/>
      <name val="Arial"/>
      <family val="2"/>
    </font>
    <font>
      <b/>
      <sz val="14"/>
      <color indexed="57"/>
      <name val="Arial"/>
      <family val="2"/>
    </font>
    <font>
      <b/>
      <sz val="14"/>
      <color indexed="10"/>
      <name val="Arial"/>
      <family val="2"/>
    </font>
    <font>
      <b/>
      <i/>
      <sz val="11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18"/>
      <color indexed="9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sz val="8"/>
      <name val="Arial"/>
      <family val="2"/>
    </font>
    <font>
      <b/>
      <sz val="20"/>
      <color rgb="FF2407A1"/>
      <name val="Arial"/>
      <family val="2"/>
    </font>
    <font>
      <b/>
      <sz val="12"/>
      <color indexed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ashDot">
        <color indexed="64"/>
      </bottom>
      <diagonal/>
    </border>
    <border>
      <left/>
      <right/>
      <top style="double">
        <color indexed="64"/>
      </top>
      <bottom style="dashDot">
        <color indexed="64"/>
      </bottom>
      <diagonal/>
    </border>
    <border>
      <left/>
      <right style="medium">
        <color indexed="64"/>
      </right>
      <top style="double">
        <color indexed="64"/>
      </top>
      <bottom style="dashDot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336600"/>
      </left>
      <right style="thin">
        <color indexed="64"/>
      </right>
      <top style="thin">
        <color rgb="FF3366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336600"/>
      </top>
      <bottom style="thin">
        <color auto="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</cellStyleXfs>
  <cellXfs count="88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166" fontId="0" fillId="0" borderId="0" xfId="0" applyNumberFormat="1"/>
    <xf numFmtId="166" fontId="5" fillId="0" borderId="0" xfId="0" applyNumberFormat="1" applyFont="1" applyProtection="1">
      <protection locked="0"/>
    </xf>
    <xf numFmtId="0" fontId="14" fillId="0" borderId="0" xfId="0" applyFont="1"/>
    <xf numFmtId="0" fontId="1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vertical="center"/>
    </xf>
    <xf numFmtId="0" fontId="3" fillId="7" borderId="0" xfId="0" applyFont="1" applyFill="1" applyAlignment="1">
      <alignment vertical="center" wrapText="1"/>
    </xf>
    <xf numFmtId="0" fontId="0" fillId="11" borderId="0" xfId="0" applyFill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169" fontId="0" fillId="0" borderId="0" xfId="0" applyNumberFormat="1" applyAlignment="1">
      <alignment vertical="center"/>
    </xf>
    <xf numFmtId="1" fontId="19" fillId="0" borderId="0" xfId="0" applyNumberFormat="1" applyFont="1" applyAlignment="1" applyProtection="1">
      <alignment horizontal="center" vertical="center"/>
      <protection locked="0"/>
    </xf>
    <xf numFmtId="1" fontId="19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3" applyFont="1" applyAlignment="1">
      <alignment horizontal="center" wrapText="1"/>
    </xf>
    <xf numFmtId="0" fontId="10" fillId="0" borderId="0" xfId="3" applyFont="1" applyAlignment="1">
      <alignment wrapText="1"/>
    </xf>
    <xf numFmtId="0" fontId="7" fillId="13" borderId="0" xfId="3" applyFont="1" applyFill="1" applyAlignment="1">
      <alignment horizontal="center"/>
    </xf>
    <xf numFmtId="0" fontId="32" fillId="11" borderId="0" xfId="0" applyFont="1" applyFill="1" applyAlignment="1">
      <alignment vertical="center"/>
    </xf>
    <xf numFmtId="0" fontId="0" fillId="11" borderId="0" xfId="0" applyFill="1"/>
    <xf numFmtId="0" fontId="38" fillId="0" borderId="0" xfId="0" applyFont="1" applyAlignment="1">
      <alignment horizontal="left"/>
    </xf>
    <xf numFmtId="0" fontId="19" fillId="0" borderId="0" xfId="0" applyFont="1"/>
    <xf numFmtId="0" fontId="41" fillId="18" borderId="0" xfId="0" applyFont="1" applyFill="1" applyAlignment="1">
      <alignment vertical="center"/>
    </xf>
    <xf numFmtId="166" fontId="13" fillId="18" borderId="0" xfId="0" applyNumberFormat="1" applyFont="1" applyFill="1" applyAlignment="1">
      <alignment vertical="center"/>
    </xf>
    <xf numFmtId="0" fontId="3" fillId="18" borderId="0" xfId="0" applyFont="1" applyFill="1" applyAlignment="1">
      <alignment vertical="center"/>
    </xf>
    <xf numFmtId="0" fontId="0" fillId="18" borderId="0" xfId="0" applyFill="1"/>
    <xf numFmtId="0" fontId="1" fillId="18" borderId="0" xfId="0" applyFont="1" applyFill="1"/>
    <xf numFmtId="0" fontId="32" fillId="18" borderId="0" xfId="0" applyFont="1" applyFill="1" applyAlignment="1">
      <alignment vertical="center"/>
    </xf>
    <xf numFmtId="0" fontId="42" fillId="18" borderId="0" xfId="3" applyFont="1" applyFill="1" applyAlignment="1">
      <alignment wrapText="1"/>
    </xf>
    <xf numFmtId="0" fontId="1" fillId="18" borderId="15" xfId="0" applyFont="1" applyFill="1" applyBorder="1"/>
    <xf numFmtId="0" fontId="1" fillId="18" borderId="16" xfId="0" applyFont="1" applyFill="1" applyBorder="1"/>
    <xf numFmtId="165" fontId="0" fillId="0" borderId="0" xfId="0" applyNumberFormat="1"/>
    <xf numFmtId="0" fontId="0" fillId="18" borderId="4" xfId="0" applyFill="1" applyBorder="1"/>
    <xf numFmtId="0" fontId="0" fillId="18" borderId="26" xfId="0" applyFill="1" applyBorder="1"/>
    <xf numFmtId="0" fontId="0" fillId="18" borderId="6" xfId="0" applyFill="1" applyBorder="1"/>
    <xf numFmtId="0" fontId="0" fillId="18" borderId="9" xfId="0" applyFill="1" applyBorder="1"/>
    <xf numFmtId="0" fontId="0" fillId="18" borderId="10" xfId="0" applyFill="1" applyBorder="1"/>
    <xf numFmtId="165" fontId="4" fillId="18" borderId="0" xfId="4" applyFont="1" applyFill="1" applyBorder="1" applyProtection="1"/>
    <xf numFmtId="0" fontId="0" fillId="18" borderId="15" xfId="0" applyFill="1" applyBorder="1"/>
    <xf numFmtId="0" fontId="0" fillId="18" borderId="16" xfId="0" applyFill="1" applyBorder="1"/>
    <xf numFmtId="0" fontId="0" fillId="18" borderId="9" xfId="0" applyFill="1" applyBorder="1" applyAlignment="1">
      <alignment vertical="center"/>
    </xf>
    <xf numFmtId="0" fontId="0" fillId="18" borderId="10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15" fillId="11" borderId="28" xfId="0" applyFont="1" applyFill="1" applyBorder="1" applyAlignment="1">
      <alignment horizontal="center" vertical="center"/>
    </xf>
    <xf numFmtId="0" fontId="0" fillId="7" borderId="8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15" fillId="7" borderId="0" xfId="0" applyFont="1" applyFill="1" applyAlignment="1">
      <alignment horizontal="center" vertical="center"/>
    </xf>
    <xf numFmtId="0" fontId="1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7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right" vertical="center" wrapText="1"/>
    </xf>
    <xf numFmtId="0" fontId="0" fillId="7" borderId="10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18" fillId="7" borderId="0" xfId="0" applyFont="1" applyFill="1"/>
    <xf numFmtId="0" fontId="19" fillId="7" borderId="1" xfId="0" applyFont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17" fillId="7" borderId="1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vertical="center"/>
    </xf>
    <xf numFmtId="0" fontId="19" fillId="7" borderId="12" xfId="0" applyFont="1" applyFill="1" applyBorder="1" applyAlignment="1">
      <alignment vertical="center"/>
    </xf>
    <xf numFmtId="0" fontId="21" fillId="7" borderId="0" xfId="0" applyFont="1" applyFill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22" fillId="7" borderId="0" xfId="0" applyFont="1" applyFill="1" applyAlignment="1">
      <alignment vertical="center"/>
    </xf>
    <xf numFmtId="0" fontId="23" fillId="7" borderId="0" xfId="0" applyFont="1" applyFill="1" applyAlignment="1">
      <alignment horizontal="center" vertical="center" wrapText="1"/>
    </xf>
    <xf numFmtId="0" fontId="24" fillId="7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0" fillId="7" borderId="14" xfId="0" applyFill="1" applyBorder="1" applyAlignment="1">
      <alignment vertical="center"/>
    </xf>
    <xf numFmtId="0" fontId="19" fillId="7" borderId="15" xfId="0" applyFont="1" applyFill="1" applyBorder="1" applyAlignment="1">
      <alignment vertical="center"/>
    </xf>
    <xf numFmtId="0" fontId="0" fillId="7" borderId="16" xfId="0" applyFill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6" fillId="9" borderId="4" xfId="0" applyFont="1" applyFill="1" applyBorder="1" applyAlignment="1">
      <alignment vertical="center"/>
    </xf>
    <xf numFmtId="0" fontId="26" fillId="9" borderId="6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33" fillId="7" borderId="0" xfId="0" applyFont="1" applyFill="1" applyAlignment="1">
      <alignment vertical="center"/>
    </xf>
    <xf numFmtId="0" fontId="1" fillId="7" borderId="12" xfId="0" applyFont="1" applyFill="1" applyBorder="1" applyAlignment="1">
      <alignment vertical="center"/>
    </xf>
    <xf numFmtId="0" fontId="1" fillId="7" borderId="15" xfId="0" applyFont="1" applyFill="1" applyBorder="1" applyAlignment="1">
      <alignment vertical="center"/>
    </xf>
    <xf numFmtId="0" fontId="27" fillId="5" borderId="37" xfId="0" applyFont="1" applyFill="1" applyBorder="1" applyAlignment="1">
      <alignment vertical="center"/>
    </xf>
    <xf numFmtId="0" fontId="27" fillId="5" borderId="24" xfId="0" applyFont="1" applyFill="1" applyBorder="1" applyAlignment="1">
      <alignment vertical="center"/>
    </xf>
    <xf numFmtId="0" fontId="27" fillId="11" borderId="26" xfId="0" applyFont="1" applyFill="1" applyBorder="1" applyAlignment="1">
      <alignment horizontal="center" vertical="center"/>
    </xf>
    <xf numFmtId="0" fontId="29" fillId="11" borderId="41" xfId="0" applyFont="1" applyFill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/>
    </xf>
    <xf numFmtId="0" fontId="29" fillId="8" borderId="0" xfId="0" applyFont="1" applyFill="1" applyAlignment="1">
      <alignment horizontal="center" vertical="center"/>
    </xf>
    <xf numFmtId="0" fontId="29" fillId="8" borderId="10" xfId="0" applyFont="1" applyFill="1" applyBorder="1" applyAlignment="1">
      <alignment horizontal="center" vertical="center"/>
    </xf>
    <xf numFmtId="0" fontId="0" fillId="8" borderId="42" xfId="0" applyFill="1" applyBorder="1" applyAlignment="1">
      <alignment vertical="center"/>
    </xf>
    <xf numFmtId="0" fontId="0" fillId="8" borderId="4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18" borderId="9" xfId="0" applyFont="1" applyFill="1" applyBorder="1"/>
    <xf numFmtId="0" fontId="3" fillId="18" borderId="10" xfId="0" applyFont="1" applyFill="1" applyBorder="1"/>
    <xf numFmtId="0" fontId="3" fillId="0" borderId="0" xfId="0" applyFont="1"/>
    <xf numFmtId="0" fontId="49" fillId="16" borderId="1" xfId="0" applyFont="1" applyFill="1" applyBorder="1" applyAlignment="1">
      <alignment horizontal="center" vertical="center"/>
    </xf>
    <xf numFmtId="0" fontId="50" fillId="16" borderId="1" xfId="0" applyFont="1" applyFill="1" applyBorder="1" applyAlignment="1">
      <alignment horizontal="center" vertical="center"/>
    </xf>
    <xf numFmtId="0" fontId="51" fillId="16" borderId="1" xfId="0" applyFont="1" applyFill="1" applyBorder="1" applyAlignment="1">
      <alignment horizontal="center" vertical="center"/>
    </xf>
    <xf numFmtId="0" fontId="51" fillId="18" borderId="0" xfId="0" applyFont="1" applyFill="1" applyAlignment="1">
      <alignment horizontal="center" vertical="center"/>
    </xf>
    <xf numFmtId="0" fontId="48" fillId="7" borderId="0" xfId="0" applyFont="1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52" fillId="7" borderId="9" xfId="0" applyFont="1" applyFill="1" applyBorder="1" applyAlignment="1">
      <alignment horizontal="right" vertical="center"/>
    </xf>
    <xf numFmtId="0" fontId="54" fillId="7" borderId="0" xfId="0" applyFont="1" applyFill="1"/>
    <xf numFmtId="0" fontId="54" fillId="7" borderId="10" xfId="0" applyFont="1" applyFill="1" applyBorder="1" applyAlignment="1">
      <alignment horizontal="center"/>
    </xf>
    <xf numFmtId="0" fontId="55" fillId="0" borderId="0" xfId="0" applyFont="1"/>
    <xf numFmtId="0" fontId="53" fillId="7" borderId="0" xfId="0" applyFont="1" applyFill="1" applyAlignment="1">
      <alignment vertical="center"/>
    </xf>
    <xf numFmtId="0" fontId="52" fillId="7" borderId="0" xfId="0" applyFont="1" applyFill="1" applyAlignment="1">
      <alignment horizontal="right" vertical="center"/>
    </xf>
    <xf numFmtId="0" fontId="31" fillId="7" borderId="0" xfId="0" applyFont="1" applyFill="1" applyAlignment="1">
      <alignment horizontal="left" vertical="center"/>
    </xf>
    <xf numFmtId="0" fontId="56" fillId="7" borderId="0" xfId="0" applyFont="1" applyFill="1" applyAlignment="1">
      <alignment horizontal="right" vertical="center"/>
    </xf>
    <xf numFmtId="0" fontId="55" fillId="7" borderId="10" xfId="0" applyFont="1" applyFill="1" applyBorder="1" applyAlignment="1">
      <alignment horizontal="center"/>
    </xf>
    <xf numFmtId="0" fontId="30" fillId="7" borderId="0" xfId="0" applyFont="1" applyFill="1" applyAlignment="1">
      <alignment horizontal="left" vertical="center"/>
    </xf>
    <xf numFmtId="0" fontId="52" fillId="7" borderId="14" xfId="0" applyFont="1" applyFill="1" applyBorder="1" applyAlignment="1">
      <alignment horizontal="right" vertical="center"/>
    </xf>
    <xf numFmtId="0" fontId="30" fillId="7" borderId="15" xfId="0" applyFont="1" applyFill="1" applyBorder="1" applyAlignment="1">
      <alignment horizontal="left" vertical="center"/>
    </xf>
    <xf numFmtId="0" fontId="31" fillId="7" borderId="15" xfId="0" applyFont="1" applyFill="1" applyBorder="1" applyAlignment="1">
      <alignment horizontal="left" vertical="center"/>
    </xf>
    <xf numFmtId="0" fontId="57" fillId="7" borderId="15" xfId="0" applyFont="1" applyFill="1" applyBorder="1" applyAlignment="1">
      <alignment horizontal="left"/>
    </xf>
    <xf numFmtId="0" fontId="54" fillId="7" borderId="16" xfId="0" applyFont="1" applyFill="1" applyBorder="1" applyAlignment="1">
      <alignment horizontal="left"/>
    </xf>
    <xf numFmtId="0" fontId="57" fillId="7" borderId="0" xfId="0" applyFont="1" applyFill="1" applyAlignment="1">
      <alignment horizontal="left"/>
    </xf>
    <xf numFmtId="0" fontId="54" fillId="7" borderId="10" xfId="0" applyFont="1" applyFill="1" applyBorder="1" applyAlignment="1">
      <alignment horizontal="left"/>
    </xf>
    <xf numFmtId="0" fontId="55" fillId="0" borderId="0" xfId="0" applyFont="1" applyAlignment="1">
      <alignment vertical="center"/>
    </xf>
    <xf numFmtId="0" fontId="58" fillId="0" borderId="2" xfId="0" applyFont="1" applyBorder="1" applyAlignment="1">
      <alignment horizontal="center"/>
    </xf>
    <xf numFmtId="0" fontId="59" fillId="0" borderId="40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applyFont="1"/>
    <xf numFmtId="0" fontId="0" fillId="0" borderId="0" xfId="0" applyAlignment="1">
      <alignment horizontal="left"/>
    </xf>
    <xf numFmtId="0" fontId="62" fillId="0" borderId="0" xfId="0" applyFont="1" applyAlignment="1">
      <alignment horizontal="left" vertical="center"/>
    </xf>
    <xf numFmtId="0" fontId="55" fillId="7" borderId="0" xfId="0" applyFont="1" applyFill="1"/>
    <xf numFmtId="0" fontId="55" fillId="7" borderId="10" xfId="0" applyFont="1" applyFill="1" applyBorder="1"/>
    <xf numFmtId="0" fontId="56" fillId="7" borderId="9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vertical="center"/>
    </xf>
    <xf numFmtId="0" fontId="54" fillId="7" borderId="0" xfId="0" applyFont="1" applyFill="1" applyAlignment="1">
      <alignment horizontal="left" vertical="center"/>
    </xf>
    <xf numFmtId="0" fontId="57" fillId="7" borderId="0" xfId="0" applyFont="1" applyFill="1" applyAlignment="1">
      <alignment horizontal="left" vertical="center"/>
    </xf>
    <xf numFmtId="0" fontId="54" fillId="7" borderId="10" xfId="0" applyFont="1" applyFill="1" applyBorder="1" applyAlignment="1">
      <alignment horizontal="left" vertical="center"/>
    </xf>
    <xf numFmtId="0" fontId="55" fillId="7" borderId="0" xfId="0" applyFont="1" applyFill="1" applyAlignment="1">
      <alignment vertical="center"/>
    </xf>
    <xf numFmtId="0" fontId="54" fillId="7" borderId="10" xfId="0" applyFont="1" applyFill="1" applyBorder="1" applyAlignment="1">
      <alignment horizontal="center" vertical="center"/>
    </xf>
    <xf numFmtId="0" fontId="5" fillId="21" borderId="26" xfId="0" applyFont="1" applyFill="1" applyBorder="1" applyAlignment="1">
      <alignment vertical="center"/>
    </xf>
    <xf numFmtId="0" fontId="54" fillId="21" borderId="0" xfId="0" applyFont="1" applyFill="1"/>
    <xf numFmtId="0" fontId="53" fillId="21" borderId="0" xfId="0" applyFont="1" applyFill="1" applyAlignment="1">
      <alignment vertical="center"/>
    </xf>
    <xf numFmtId="0" fontId="31" fillId="21" borderId="0" xfId="0" applyFont="1" applyFill="1" applyAlignment="1">
      <alignment horizontal="left" vertical="center"/>
    </xf>
    <xf numFmtId="0" fontId="30" fillId="21" borderId="0" xfId="0" applyFont="1" applyFill="1" applyAlignment="1">
      <alignment horizontal="left" vertical="center"/>
    </xf>
    <xf numFmtId="0" fontId="31" fillId="21" borderId="15" xfId="0" applyFont="1" applyFill="1" applyBorder="1" applyAlignment="1">
      <alignment horizontal="left" vertical="center"/>
    </xf>
    <xf numFmtId="0" fontId="48" fillId="7" borderId="6" xfId="0" applyFont="1" applyFill="1" applyBorder="1" applyAlignment="1">
      <alignment horizontal="left" vertical="center"/>
    </xf>
    <xf numFmtId="0" fontId="0" fillId="7" borderId="0" xfId="0" applyFill="1" applyAlignment="1">
      <alignment vertical="center" shrinkToFit="1"/>
    </xf>
    <xf numFmtId="0" fontId="5" fillId="0" borderId="0" xfId="0" applyFont="1" applyAlignment="1">
      <alignment horizontal="center" shrinkToFit="1"/>
    </xf>
    <xf numFmtId="0" fontId="64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66" fontId="6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60" fillId="0" borderId="0" xfId="0" applyNumberFormat="1" applyFont="1"/>
    <xf numFmtId="0" fontId="20" fillId="7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15" fillId="11" borderId="40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27" fillId="5" borderId="20" xfId="0" applyFont="1" applyFill="1" applyBorder="1" applyAlignment="1">
      <alignment vertical="center"/>
    </xf>
    <xf numFmtId="0" fontId="27" fillId="5" borderId="92" xfId="0" applyFont="1" applyFill="1" applyBorder="1" applyAlignment="1">
      <alignment vertical="center"/>
    </xf>
    <xf numFmtId="0" fontId="27" fillId="5" borderId="93" xfId="0" applyFont="1" applyFill="1" applyBorder="1" applyAlignment="1">
      <alignment vertical="center"/>
    </xf>
    <xf numFmtId="0" fontId="27" fillId="5" borderId="79" xfId="0" applyFont="1" applyFill="1" applyBorder="1" applyAlignment="1">
      <alignment vertical="center"/>
    </xf>
    <xf numFmtId="0" fontId="27" fillId="18" borderId="15" xfId="0" applyFont="1" applyFill="1" applyBorder="1" applyAlignment="1">
      <alignment vertical="center"/>
    </xf>
    <xf numFmtId="0" fontId="28" fillId="10" borderId="22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3" fillId="14" borderId="22" xfId="0" applyFont="1" applyFill="1" applyBorder="1" applyAlignment="1">
      <alignment horizontal="center" vertical="center"/>
    </xf>
    <xf numFmtId="0" fontId="67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68" fillId="7" borderId="0" xfId="0" applyFont="1" applyFill="1" applyAlignment="1">
      <alignment vertical="center"/>
    </xf>
    <xf numFmtId="0" fontId="3" fillId="14" borderId="28" xfId="0" applyFont="1" applyFill="1" applyBorder="1" applyAlignment="1">
      <alignment horizontal="center" vertical="center"/>
    </xf>
    <xf numFmtId="0" fontId="3" fillId="14" borderId="28" xfId="0" applyFont="1" applyFill="1" applyBorder="1" applyAlignment="1">
      <alignment vertical="center"/>
    </xf>
    <xf numFmtId="0" fontId="69" fillId="14" borderId="40" xfId="0" applyFont="1" applyFill="1" applyBorder="1" applyAlignment="1">
      <alignment vertical="center"/>
    </xf>
    <xf numFmtId="0" fontId="69" fillId="14" borderId="3" xfId="0" applyFont="1" applyFill="1" applyBorder="1" applyAlignment="1">
      <alignment vertical="center"/>
    </xf>
    <xf numFmtId="0" fontId="28" fillId="12" borderId="22" xfId="0" applyFont="1" applyFill="1" applyBorder="1" applyAlignment="1">
      <alignment horizontal="center" vertical="center"/>
    </xf>
    <xf numFmtId="2" fontId="1" fillId="7" borderId="0" xfId="0" applyNumberFormat="1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3" fontId="28" fillId="14" borderId="1" xfId="0" applyNumberFormat="1" applyFont="1" applyFill="1" applyBorder="1" applyAlignment="1">
      <alignment horizontal="center" vertical="center"/>
    </xf>
    <xf numFmtId="3" fontId="28" fillId="7" borderId="0" xfId="0" applyNumberFormat="1" applyFont="1" applyFill="1" applyAlignment="1">
      <alignment horizontal="center" vertical="center"/>
    </xf>
    <xf numFmtId="3" fontId="28" fillId="14" borderId="1" xfId="0" applyNumberFormat="1" applyFont="1" applyFill="1" applyBorder="1" applyAlignment="1" applyProtection="1">
      <alignment horizontal="center" vertical="center"/>
      <protection hidden="1"/>
    </xf>
    <xf numFmtId="3" fontId="28" fillId="14" borderId="28" xfId="0" applyNumberFormat="1" applyFont="1" applyFill="1" applyBorder="1" applyAlignment="1">
      <alignment horizontal="center" vertical="center"/>
    </xf>
    <xf numFmtId="0" fontId="29" fillId="10" borderId="22" xfId="0" applyFont="1" applyFill="1" applyBorder="1" applyAlignment="1">
      <alignment horizontal="center" vertical="center"/>
    </xf>
    <xf numFmtId="0" fontId="3" fillId="7" borderId="0" xfId="0" applyFont="1" applyFill="1" applyAlignment="1" applyProtection="1">
      <alignment vertical="center"/>
      <protection hidden="1"/>
    </xf>
    <xf numFmtId="169" fontId="4" fillId="7" borderId="12" xfId="0" applyNumberFormat="1" applyFont="1" applyFill="1" applyBorder="1" applyAlignment="1" applyProtection="1">
      <alignment vertical="center"/>
      <protection hidden="1"/>
    </xf>
    <xf numFmtId="0" fontId="1" fillId="8" borderId="0" xfId="0" applyFont="1" applyFill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73" fillId="7" borderId="0" xfId="0" applyFont="1" applyFill="1" applyAlignment="1">
      <alignment vertical="center" wrapText="1"/>
    </xf>
    <xf numFmtId="0" fontId="1" fillId="7" borderId="0" xfId="0" applyFont="1" applyFill="1" applyAlignment="1">
      <alignment horizontal="right" vertical="center"/>
    </xf>
    <xf numFmtId="0" fontId="69" fillId="7" borderId="0" xfId="0" applyFont="1" applyFill="1" applyAlignment="1">
      <alignment vertical="center"/>
    </xf>
    <xf numFmtId="14" fontId="1" fillId="7" borderId="0" xfId="0" applyNumberFormat="1" applyFont="1" applyFill="1" applyAlignment="1">
      <alignment vertical="center"/>
    </xf>
    <xf numFmtId="0" fontId="1" fillId="7" borderId="13" xfId="0" applyFont="1" applyFill="1" applyBorder="1" applyAlignment="1">
      <alignment vertical="center"/>
    </xf>
    <xf numFmtId="49" fontId="1" fillId="7" borderId="0" xfId="0" applyNumberFormat="1" applyFont="1" applyFill="1" applyAlignment="1">
      <alignment horizontal="left" vertical="center"/>
    </xf>
    <xf numFmtId="0" fontId="1" fillId="11" borderId="1" xfId="0" applyFont="1" applyFill="1" applyBorder="1" applyAlignment="1">
      <alignment horizontal="center" vertical="center"/>
    </xf>
    <xf numFmtId="49" fontId="1" fillId="11" borderId="1" xfId="0" applyNumberFormat="1" applyFont="1" applyFill="1" applyBorder="1" applyAlignment="1" applyProtection="1">
      <alignment vertical="center"/>
      <protection locked="0"/>
    </xf>
    <xf numFmtId="14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95" xfId="0" applyBorder="1" applyAlignment="1">
      <alignment vertical="center"/>
    </xf>
    <xf numFmtId="0" fontId="0" fillId="0" borderId="96" xfId="0" applyBorder="1" applyAlignment="1">
      <alignment vertical="center"/>
    </xf>
    <xf numFmtId="0" fontId="0" fillId="8" borderId="97" xfId="0" applyFill="1" applyBorder="1" applyAlignment="1">
      <alignment vertical="center"/>
    </xf>
    <xf numFmtId="0" fontId="0" fillId="8" borderId="98" xfId="0" applyFill="1" applyBorder="1" applyAlignment="1">
      <alignment vertical="center"/>
    </xf>
    <xf numFmtId="0" fontId="29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right"/>
    </xf>
    <xf numFmtId="0" fontId="29" fillId="7" borderId="0" xfId="0" applyFont="1" applyFill="1" applyAlignment="1">
      <alignment vertical="center"/>
    </xf>
    <xf numFmtId="0" fontId="29" fillId="7" borderId="0" xfId="0" applyFont="1" applyFill="1" applyAlignment="1">
      <alignment horizontal="left" vertical="center"/>
    </xf>
    <xf numFmtId="0" fontId="77" fillId="7" borderId="26" xfId="0" applyFont="1" applyFill="1" applyBorder="1" applyAlignment="1">
      <alignment vertical="center"/>
    </xf>
    <xf numFmtId="0" fontId="1" fillId="7" borderId="26" xfId="0" applyFont="1" applyFill="1" applyBorder="1" applyAlignment="1">
      <alignment vertical="center"/>
    </xf>
    <xf numFmtId="0" fontId="76" fillId="7" borderId="0" xfId="0" applyFont="1" applyFill="1" applyAlignment="1">
      <alignment vertical="center"/>
    </xf>
    <xf numFmtId="0" fontId="78" fillId="7" borderId="0" xfId="0" applyFont="1" applyFill="1" applyAlignment="1">
      <alignment vertical="center"/>
    </xf>
    <xf numFmtId="0" fontId="78" fillId="7" borderId="0" xfId="0" applyFont="1" applyFill="1" applyAlignment="1">
      <alignment horizontal="left" vertical="center"/>
    </xf>
    <xf numFmtId="0" fontId="64" fillId="7" borderId="0" xfId="0" applyFont="1" applyFill="1" applyAlignment="1">
      <alignment horizontal="left" vertical="center"/>
    </xf>
    <xf numFmtId="0" fontId="78" fillId="7" borderId="0" xfId="0" applyFont="1" applyFill="1"/>
    <xf numFmtId="0" fontId="55" fillId="7" borderId="0" xfId="0" applyFont="1" applyFill="1" applyAlignment="1">
      <alignment horizontal="left" vertical="center"/>
    </xf>
    <xf numFmtId="0" fontId="77" fillId="7" borderId="0" xfId="0" applyFont="1" applyFill="1" applyAlignment="1">
      <alignment horizontal="left" vertical="center"/>
    </xf>
    <xf numFmtId="0" fontId="77" fillId="7" borderId="26" xfId="0" applyFont="1" applyFill="1" applyBorder="1" applyAlignment="1">
      <alignment horizontal="left" vertical="center"/>
    </xf>
    <xf numFmtId="0" fontId="79" fillId="7" borderId="0" xfId="0" applyFont="1" applyFill="1" applyAlignment="1">
      <alignment horizontal="left" vertical="center"/>
    </xf>
    <xf numFmtId="0" fontId="80" fillId="11" borderId="1" xfId="0" applyFont="1" applyFill="1" applyBorder="1" applyAlignment="1" applyProtection="1">
      <alignment horizontal="center" vertical="center"/>
      <protection locked="0"/>
    </xf>
    <xf numFmtId="0" fontId="55" fillId="7" borderId="0" xfId="0" applyFont="1" applyFill="1" applyAlignment="1">
      <alignment horizontal="center"/>
    </xf>
    <xf numFmtId="0" fontId="81" fillId="7" borderId="0" xfId="0" applyFont="1" applyFill="1" applyAlignment="1">
      <alignment horizontal="left" vertical="center"/>
    </xf>
    <xf numFmtId="166" fontId="82" fillId="11" borderId="1" xfId="0" applyNumberFormat="1" applyFont="1" applyFill="1" applyBorder="1" applyAlignment="1" applyProtection="1">
      <alignment horizontal="right" vertical="center"/>
      <protection locked="0"/>
    </xf>
    <xf numFmtId="0" fontId="84" fillId="0" borderId="0" xfId="0" applyFont="1" applyAlignment="1">
      <alignment horizontal="left" vertical="center"/>
    </xf>
    <xf numFmtId="0" fontId="30" fillId="7" borderId="0" xfId="0" applyFont="1" applyFill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55" fillId="7" borderId="15" xfId="0" applyFont="1" applyFill="1" applyBorder="1"/>
    <xf numFmtId="0" fontId="53" fillId="7" borderId="0" xfId="0" applyFont="1" applyFill="1" applyAlignment="1">
      <alignment horizontal="left" vertical="center"/>
    </xf>
    <xf numFmtId="0" fontId="53" fillId="21" borderId="0" xfId="0" applyFont="1" applyFill="1" applyAlignment="1">
      <alignment horizontal="left" vertical="center"/>
    </xf>
    <xf numFmtId="49" fontId="3" fillId="0" borderId="1" xfId="3" applyNumberFormat="1" applyFont="1" applyBorder="1" applyAlignment="1">
      <alignment horizontal="left" vertical="center"/>
    </xf>
    <xf numFmtId="49" fontId="3" fillId="0" borderId="40" xfId="3" applyNumberFormat="1" applyFont="1" applyBorder="1" applyAlignment="1">
      <alignment horizontal="left" vertical="center"/>
    </xf>
    <xf numFmtId="49" fontId="3" fillId="19" borderId="40" xfId="3" applyNumberFormat="1" applyFont="1" applyFill="1" applyBorder="1" applyAlignment="1">
      <alignment horizontal="left" vertical="center"/>
    </xf>
    <xf numFmtId="0" fontId="86" fillId="18" borderId="9" xfId="0" applyFont="1" applyFill="1" applyBorder="1" applyAlignment="1">
      <alignment horizontal="center" vertical="center"/>
    </xf>
    <xf numFmtId="0" fontId="86" fillId="18" borderId="0" xfId="0" applyFont="1" applyFill="1" applyAlignment="1">
      <alignment horizontal="left" vertical="center"/>
    </xf>
    <xf numFmtId="0" fontId="86" fillId="18" borderId="0" xfId="0" applyFont="1" applyFill="1" applyAlignment="1">
      <alignment horizontal="center" vertical="center"/>
    </xf>
    <xf numFmtId="0" fontId="86" fillId="18" borderId="10" xfId="0" applyFont="1" applyFill="1" applyBorder="1" applyAlignment="1">
      <alignment horizontal="center" vertical="center"/>
    </xf>
    <xf numFmtId="0" fontId="64" fillId="14" borderId="22" xfId="0" applyFont="1" applyFill="1" applyBorder="1" applyAlignment="1">
      <alignment horizontal="center" vertical="center"/>
    </xf>
    <xf numFmtId="0" fontId="64" fillId="14" borderId="48" xfId="0" applyFont="1" applyFill="1" applyBorder="1" applyAlignment="1">
      <alignment horizontal="left" vertical="center"/>
    </xf>
    <xf numFmtId="0" fontId="87" fillId="18" borderId="9" xfId="0" applyFont="1" applyFill="1" applyBorder="1" applyAlignment="1">
      <alignment horizontal="center" vertical="center"/>
    </xf>
    <xf numFmtId="0" fontId="87" fillId="18" borderId="0" xfId="0" applyFont="1" applyFill="1" applyAlignment="1">
      <alignment horizontal="left" vertical="center"/>
    </xf>
    <xf numFmtId="0" fontId="87" fillId="18" borderId="0" xfId="0" applyFont="1" applyFill="1" applyAlignment="1">
      <alignment horizontal="center" vertical="center"/>
    </xf>
    <xf numFmtId="0" fontId="1" fillId="18" borderId="10" xfId="0" applyFont="1" applyFill="1" applyBorder="1"/>
    <xf numFmtId="0" fontId="88" fillId="17" borderId="51" xfId="3" applyFont="1" applyFill="1" applyBorder="1" applyAlignment="1">
      <alignment horizontal="center"/>
    </xf>
    <xf numFmtId="0" fontId="88" fillId="17" borderId="3" xfId="3" applyFont="1" applyFill="1" applyBorder="1" applyAlignment="1">
      <alignment horizontal="center"/>
    </xf>
    <xf numFmtId="0" fontId="90" fillId="20" borderId="9" xfId="3" applyFont="1" applyFill="1" applyBorder="1" applyAlignment="1">
      <alignment horizontal="center"/>
    </xf>
    <xf numFmtId="0" fontId="90" fillId="20" borderId="0" xfId="3" applyFont="1" applyFill="1" applyAlignment="1">
      <alignment horizontal="left"/>
    </xf>
    <xf numFmtId="0" fontId="90" fillId="20" borderId="0" xfId="3" applyFont="1" applyFill="1" applyAlignment="1">
      <alignment horizontal="center"/>
    </xf>
    <xf numFmtId="0" fontId="90" fillId="20" borderId="10" xfId="3" applyFont="1" applyFill="1" applyBorder="1" applyAlignment="1">
      <alignment horizontal="center"/>
    </xf>
    <xf numFmtId="49" fontId="3" fillId="0" borderId="51" xfId="3" applyNumberFormat="1" applyFont="1" applyBorder="1" applyAlignment="1">
      <alignment horizontal="center" vertical="center"/>
    </xf>
    <xf numFmtId="0" fontId="1" fillId="18" borderId="14" xfId="0" applyFont="1" applyFill="1" applyBorder="1"/>
    <xf numFmtId="0" fontId="1" fillId="18" borderId="15" xfId="0" applyFont="1" applyFill="1" applyBorder="1" applyAlignment="1">
      <alignment horizontal="left"/>
    </xf>
    <xf numFmtId="0" fontId="1" fillId="18" borderId="0" xfId="0" applyFont="1" applyFill="1" applyAlignment="1">
      <alignment horizontal="left"/>
    </xf>
    <xf numFmtId="0" fontId="1" fillId="18" borderId="9" xfId="0" applyFont="1" applyFill="1" applyBorder="1"/>
    <xf numFmtId="0" fontId="88" fillId="17" borderId="51" xfId="3" applyFont="1" applyFill="1" applyBorder="1" applyAlignment="1">
      <alignment horizontal="center" vertical="center"/>
    </xf>
    <xf numFmtId="0" fontId="88" fillId="17" borderId="3" xfId="3" applyFont="1" applyFill="1" applyBorder="1" applyAlignment="1">
      <alignment horizontal="center" vertical="center"/>
    </xf>
    <xf numFmtId="0" fontId="89" fillId="13" borderId="9" xfId="3" applyFont="1" applyFill="1" applyBorder="1" applyAlignment="1">
      <alignment horizontal="center" vertical="center"/>
    </xf>
    <xf numFmtId="0" fontId="89" fillId="13" borderId="0" xfId="3" applyFont="1" applyFill="1" applyAlignment="1">
      <alignment horizontal="left" vertical="center"/>
    </xf>
    <xf numFmtId="0" fontId="89" fillId="13" borderId="0" xfId="3" applyFont="1" applyFill="1" applyAlignment="1">
      <alignment horizontal="center" vertical="center"/>
    </xf>
    <xf numFmtId="0" fontId="89" fillId="13" borderId="10" xfId="3" applyFont="1" applyFill="1" applyBorder="1" applyAlignment="1">
      <alignment horizontal="center" vertical="center"/>
    </xf>
    <xf numFmtId="49" fontId="3" fillId="0" borderId="3" xfId="3" applyNumberFormat="1" applyFont="1" applyBorder="1" applyAlignment="1">
      <alignment horizontal="left" vertical="center"/>
    </xf>
    <xf numFmtId="49" fontId="3" fillId="19" borderId="3" xfId="3" applyNumberFormat="1" applyFont="1" applyFill="1" applyBorder="1" applyAlignment="1">
      <alignment horizontal="left" vertical="center"/>
    </xf>
    <xf numFmtId="0" fontId="1" fillId="11" borderId="9" xfId="0" applyFont="1" applyFill="1" applyBorder="1"/>
    <xf numFmtId="0" fontId="1" fillId="11" borderId="0" xfId="0" applyFont="1" applyFill="1" applyAlignment="1">
      <alignment horizontal="left"/>
    </xf>
    <xf numFmtId="0" fontId="1" fillId="11" borderId="0" xfId="0" applyFont="1" applyFill="1"/>
    <xf numFmtId="0" fontId="1" fillId="11" borderId="10" xfId="0" applyFont="1" applyFill="1" applyBorder="1"/>
    <xf numFmtId="49" fontId="3" fillId="0" borderId="2" xfId="3" applyNumberFormat="1" applyFont="1" applyBorder="1" applyAlignment="1">
      <alignment horizontal="left" vertical="center"/>
    </xf>
    <xf numFmtId="49" fontId="3" fillId="19" borderId="51" xfId="3" applyNumberFormat="1" applyFont="1" applyFill="1" applyBorder="1" applyAlignment="1">
      <alignment horizontal="center" vertical="center"/>
    </xf>
    <xf numFmtId="49" fontId="3" fillId="19" borderId="1" xfId="3" applyNumberFormat="1" applyFont="1" applyFill="1" applyBorder="1" applyAlignment="1">
      <alignment horizontal="left" vertical="center"/>
    </xf>
    <xf numFmtId="0" fontId="28" fillId="18" borderId="0" xfId="3" applyFont="1" applyFill="1" applyAlignment="1">
      <alignment horizontal="center" vertical="center" wrapText="1"/>
    </xf>
    <xf numFmtId="0" fontId="28" fillId="18" borderId="0" xfId="3" applyFont="1" applyFill="1" applyAlignment="1">
      <alignment horizontal="left" vertical="center" wrapText="1"/>
    </xf>
    <xf numFmtId="0" fontId="49" fillId="18" borderId="0" xfId="0" applyFont="1" applyFill="1" applyAlignment="1">
      <alignment horizontal="left" vertical="center"/>
    </xf>
    <xf numFmtId="0" fontId="1" fillId="0" borderId="9" xfId="0" applyFont="1" applyBorder="1"/>
    <xf numFmtId="0" fontId="1" fillId="0" borderId="0" xfId="0" applyFont="1" applyAlignment="1">
      <alignment horizontal="left"/>
    </xf>
    <xf numFmtId="0" fontId="1" fillId="0" borderId="10" xfId="0" applyFont="1" applyBorder="1"/>
    <xf numFmtId="0" fontId="89" fillId="20" borderId="9" xfId="3" applyFont="1" applyFill="1" applyBorder="1" applyAlignment="1">
      <alignment horizontal="center" vertical="center"/>
    </xf>
    <xf numFmtId="0" fontId="89" fillId="20" borderId="0" xfId="3" applyFont="1" applyFill="1" applyAlignment="1">
      <alignment horizontal="left" vertical="center"/>
    </xf>
    <xf numFmtId="0" fontId="89" fillId="20" borderId="0" xfId="3" applyFont="1" applyFill="1" applyAlignment="1">
      <alignment horizontal="center" vertical="center"/>
    </xf>
    <xf numFmtId="0" fontId="89" fillId="20" borderId="10" xfId="3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6" fontId="1" fillId="0" borderId="0" xfId="0" applyNumberFormat="1" applyFont="1"/>
    <xf numFmtId="0" fontId="92" fillId="0" borderId="12" xfId="0" applyFont="1" applyBorder="1" applyAlignment="1">
      <alignment horizontal="center"/>
    </xf>
    <xf numFmtId="0" fontId="89" fillId="3" borderId="1" xfId="0" applyFont="1" applyFill="1" applyBorder="1" applyAlignment="1">
      <alignment horizontal="center" vertical="center"/>
    </xf>
    <xf numFmtId="0" fontId="89" fillId="3" borderId="1" xfId="0" applyFont="1" applyFill="1" applyBorder="1" applyAlignment="1">
      <alignment horizontal="center"/>
    </xf>
    <xf numFmtId="0" fontId="89" fillId="3" borderId="1" xfId="0" applyFont="1" applyFill="1" applyBorder="1" applyAlignment="1">
      <alignment horizontal="center" vertical="center" shrinkToFit="1"/>
    </xf>
    <xf numFmtId="0" fontId="93" fillId="3" borderId="1" xfId="0" applyFont="1" applyFill="1" applyBorder="1"/>
    <xf numFmtId="166" fontId="89" fillId="3" borderId="1" xfId="0" applyNumberFormat="1" applyFont="1" applyFill="1" applyBorder="1" applyAlignment="1">
      <alignment horizontal="center" vertical="center"/>
    </xf>
    <xf numFmtId="1" fontId="1" fillId="23" borderId="83" xfId="0" applyNumberFormat="1" applyFont="1" applyFill="1" applyBorder="1" applyAlignment="1" applyProtection="1">
      <alignment horizontal="center"/>
      <protection locked="0"/>
    </xf>
    <xf numFmtId="1" fontId="1" fillId="0" borderId="46" xfId="0" applyNumberFormat="1" applyFont="1" applyBorder="1" applyAlignment="1" applyProtection="1">
      <alignment horizontal="center"/>
      <protection locked="0"/>
    </xf>
    <xf numFmtId="0" fontId="1" fillId="0" borderId="84" xfId="0" applyFont="1" applyBorder="1" applyProtection="1">
      <protection locked="0"/>
    </xf>
    <xf numFmtId="166" fontId="1" fillId="0" borderId="46" xfId="0" applyNumberFormat="1" applyFont="1" applyBorder="1" applyAlignment="1" applyProtection="1">
      <alignment horizontal="right" indent="1"/>
      <protection locked="0"/>
    </xf>
    <xf numFmtId="49" fontId="1" fillId="0" borderId="46" xfId="0" applyNumberFormat="1" applyFont="1" applyBorder="1" applyAlignment="1" applyProtection="1">
      <alignment horizontal="left" shrinkToFit="1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Protection="1">
      <protection locked="0"/>
    </xf>
    <xf numFmtId="1" fontId="1" fillId="23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 applyProtection="1">
      <alignment horizontal="right" indent="1"/>
      <protection locked="0"/>
    </xf>
    <xf numFmtId="0" fontId="94" fillId="0" borderId="12" xfId="0" applyFont="1" applyBorder="1" applyAlignment="1">
      <alignment horizontal="center" vertical="center"/>
    </xf>
    <xf numFmtId="164" fontId="89" fillId="3" borderId="1" xfId="0" applyNumberFormat="1" applyFont="1" applyFill="1" applyBorder="1" applyAlignment="1">
      <alignment horizontal="center" vertical="center"/>
    </xf>
    <xf numFmtId="0" fontId="1" fillId="23" borderId="83" xfId="0" applyFont="1" applyFill="1" applyBorder="1" applyAlignment="1" applyProtection="1">
      <alignment horizontal="center"/>
      <protection locked="0"/>
    </xf>
    <xf numFmtId="0" fontId="1" fillId="0" borderId="46" xfId="0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left" shrinkToFit="1"/>
      <protection locked="0"/>
    </xf>
    <xf numFmtId="0" fontId="55" fillId="18" borderId="0" xfId="0" applyFont="1" applyFill="1" applyAlignment="1">
      <alignment horizontal="right"/>
    </xf>
    <xf numFmtId="0" fontId="55" fillId="18" borderId="0" xfId="0" applyFont="1" applyFill="1" applyAlignment="1">
      <alignment horizontal="left"/>
    </xf>
    <xf numFmtId="0" fontId="28" fillId="18" borderId="0" xfId="0" applyFont="1" applyFill="1" applyAlignment="1">
      <alignment horizontal="right"/>
    </xf>
    <xf numFmtId="0" fontId="3" fillId="18" borderId="0" xfId="0" applyFont="1" applyFill="1" applyAlignment="1">
      <alignment horizontal="right"/>
    </xf>
    <xf numFmtId="0" fontId="95" fillId="18" borderId="0" xfId="0" applyFont="1" applyFill="1" applyAlignment="1">
      <alignment horizontal="center"/>
    </xf>
    <xf numFmtId="0" fontId="96" fillId="16" borderId="1" xfId="0" applyFont="1" applyFill="1" applyBorder="1" applyAlignment="1">
      <alignment vertical="center"/>
    </xf>
    <xf numFmtId="0" fontId="97" fillId="16" borderId="1" xfId="0" applyFont="1" applyFill="1" applyBorder="1" applyAlignment="1">
      <alignment horizontal="center" vertical="center"/>
    </xf>
    <xf numFmtId="0" fontId="1" fillId="18" borderId="4" xfId="0" applyFont="1" applyFill="1" applyBorder="1"/>
    <xf numFmtId="0" fontId="1" fillId="18" borderId="26" xfId="0" applyFont="1" applyFill="1" applyBorder="1"/>
    <xf numFmtId="0" fontId="1" fillId="18" borderId="26" xfId="0" applyFont="1" applyFill="1" applyBorder="1" applyAlignment="1">
      <alignment vertical="center"/>
    </xf>
    <xf numFmtId="0" fontId="1" fillId="18" borderId="6" xfId="0" applyFont="1" applyFill="1" applyBorder="1"/>
    <xf numFmtId="0" fontId="100" fillId="18" borderId="0" xfId="0" applyFont="1" applyFill="1" applyAlignment="1">
      <alignment horizontal="center" vertical="center"/>
    </xf>
    <xf numFmtId="0" fontId="1" fillId="18" borderId="0" xfId="0" applyFont="1" applyFill="1" applyAlignment="1">
      <alignment vertical="center"/>
    </xf>
    <xf numFmtId="0" fontId="101" fillId="18" borderId="0" xfId="0" applyFont="1" applyFill="1" applyAlignment="1">
      <alignment horizontal="right" vertical="center"/>
    </xf>
    <xf numFmtId="0" fontId="101" fillId="18" borderId="0" xfId="0" applyFont="1" applyFill="1" applyAlignment="1">
      <alignment horizontal="left" vertical="center"/>
    </xf>
    <xf numFmtId="0" fontId="64" fillId="18" borderId="0" xfId="0" applyFont="1" applyFill="1" applyAlignment="1">
      <alignment horizontal="right"/>
    </xf>
    <xf numFmtId="0" fontId="102" fillId="18" borderId="0" xfId="0" applyFont="1" applyFill="1" applyAlignment="1">
      <alignment horizontal="center" vertical="center"/>
    </xf>
    <xf numFmtId="0" fontId="103" fillId="16" borderId="1" xfId="0" applyFont="1" applyFill="1" applyBorder="1" applyAlignment="1">
      <alignment vertical="center"/>
    </xf>
    <xf numFmtId="0" fontId="103" fillId="16" borderId="1" xfId="0" applyFont="1" applyFill="1" applyBorder="1" applyAlignment="1">
      <alignment horizontal="center" vertical="center"/>
    </xf>
    <xf numFmtId="0" fontId="41" fillId="18" borderId="9" xfId="0" applyFont="1" applyFill="1" applyBorder="1" applyAlignment="1">
      <alignment horizontal="right"/>
    </xf>
    <xf numFmtId="0" fontId="98" fillId="18" borderId="0" xfId="0" applyFont="1" applyFill="1"/>
    <xf numFmtId="166" fontId="46" fillId="18" borderId="0" xfId="0" applyNumberFormat="1" applyFont="1" applyFill="1"/>
    <xf numFmtId="0" fontId="1" fillId="18" borderId="15" xfId="0" applyFont="1" applyFill="1" applyBorder="1" applyAlignment="1">
      <alignment vertical="center"/>
    </xf>
    <xf numFmtId="0" fontId="1" fillId="18" borderId="0" xfId="0" applyFont="1" applyFill="1" applyAlignment="1">
      <alignment horizontal="center"/>
    </xf>
    <xf numFmtId="0" fontId="55" fillId="18" borderId="0" xfId="0" applyFont="1" applyFill="1" applyAlignment="1">
      <alignment horizontal="right" vertical="center"/>
    </xf>
    <xf numFmtId="0" fontId="55" fillId="18" borderId="0" xfId="0" applyFont="1" applyFill="1" applyAlignment="1">
      <alignment horizontal="left" vertical="center"/>
    </xf>
    <xf numFmtId="0" fontId="28" fillId="18" borderId="0" xfId="0" applyFont="1" applyFill="1" applyAlignment="1">
      <alignment horizontal="right" vertical="center"/>
    </xf>
    <xf numFmtId="0" fontId="97" fillId="6" borderId="1" xfId="0" applyFont="1" applyFill="1" applyBorder="1"/>
    <xf numFmtId="0" fontId="97" fillId="22" borderId="1" xfId="0" applyFont="1" applyFill="1" applyBorder="1" applyAlignment="1">
      <alignment horizontal="center"/>
    </xf>
    <xf numFmtId="0" fontId="97" fillId="6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right"/>
    </xf>
    <xf numFmtId="49" fontId="3" fillId="18" borderId="0" xfId="0" applyNumberFormat="1" applyFont="1" applyFill="1" applyAlignment="1">
      <alignment horizontal="left"/>
    </xf>
    <xf numFmtId="166" fontId="1" fillId="18" borderId="0" xfId="0" applyNumberFormat="1" applyFont="1" applyFill="1"/>
    <xf numFmtId="0" fontId="28" fillId="18" borderId="0" xfId="0" applyFont="1" applyFill="1" applyAlignment="1">
      <alignment horizontal="left"/>
    </xf>
    <xf numFmtId="49" fontId="105" fillId="18" borderId="0" xfId="4" applyNumberFormat="1" applyFont="1" applyFill="1" applyBorder="1" applyAlignment="1" applyProtection="1">
      <alignment vertical="top"/>
    </xf>
    <xf numFmtId="49" fontId="105" fillId="18" borderId="10" xfId="4" applyNumberFormat="1" applyFont="1" applyFill="1" applyBorder="1" applyAlignment="1" applyProtection="1">
      <alignment vertical="top"/>
    </xf>
    <xf numFmtId="0" fontId="33" fillId="18" borderId="0" xfId="0" applyFont="1" applyFill="1" applyAlignment="1">
      <alignment horizontal="left"/>
    </xf>
    <xf numFmtId="0" fontId="33" fillId="18" borderId="0" xfId="0" applyFont="1" applyFill="1"/>
    <xf numFmtId="0" fontId="33" fillId="18" borderId="0" xfId="0" applyFont="1" applyFill="1" applyAlignment="1">
      <alignment horizontal="right"/>
    </xf>
    <xf numFmtId="0" fontId="96" fillId="16" borderId="1" xfId="0" applyFont="1" applyFill="1" applyBorder="1" applyAlignment="1">
      <alignment horizontal="center" vertical="center"/>
    </xf>
    <xf numFmtId="0" fontId="1" fillId="7" borderId="4" xfId="0" applyFont="1" applyFill="1" applyBorder="1"/>
    <xf numFmtId="0" fontId="1" fillId="7" borderId="26" xfId="0" applyFont="1" applyFill="1" applyBorder="1"/>
    <xf numFmtId="0" fontId="1" fillId="7" borderId="6" xfId="0" applyFont="1" applyFill="1" applyBorder="1"/>
    <xf numFmtId="0" fontId="107" fillId="7" borderId="9" xfId="0" applyFont="1" applyFill="1" applyBorder="1" applyAlignment="1">
      <alignment vertical="center"/>
    </xf>
    <xf numFmtId="0" fontId="108" fillId="18" borderId="10" xfId="0" applyFont="1" applyFill="1" applyBorder="1"/>
    <xf numFmtId="0" fontId="107" fillId="7" borderId="9" xfId="0" applyFont="1" applyFill="1" applyBorder="1"/>
    <xf numFmtId="0" fontId="107" fillId="7" borderId="0" xfId="0" applyFont="1" applyFill="1"/>
    <xf numFmtId="0" fontId="109" fillId="7" borderId="10" xfId="0" applyFont="1" applyFill="1" applyBorder="1"/>
    <xf numFmtId="0" fontId="110" fillId="18" borderId="9" xfId="0" applyFont="1" applyFill="1" applyBorder="1" applyAlignment="1">
      <alignment horizontal="right" vertical="center"/>
    </xf>
    <xf numFmtId="0" fontId="111" fillId="7" borderId="0" xfId="0" applyFont="1" applyFill="1"/>
    <xf numFmtId="0" fontId="111" fillId="7" borderId="10" xfId="0" applyFont="1" applyFill="1" applyBorder="1"/>
    <xf numFmtId="0" fontId="110" fillId="7" borderId="14" xfId="0" applyFont="1" applyFill="1" applyBorder="1" applyAlignment="1">
      <alignment horizontal="right" vertical="center"/>
    </xf>
    <xf numFmtId="0" fontId="110" fillId="7" borderId="15" xfId="0" applyFont="1" applyFill="1" applyBorder="1" applyAlignment="1">
      <alignment horizontal="right" vertical="center"/>
    </xf>
    <xf numFmtId="0" fontId="1" fillId="7" borderId="16" xfId="0" applyFont="1" applyFill="1" applyBorder="1"/>
    <xf numFmtId="0" fontId="112" fillId="18" borderId="10" xfId="0" applyFont="1" applyFill="1" applyBorder="1" applyAlignment="1">
      <alignment horizontal="center"/>
    </xf>
    <xf numFmtId="165" fontId="1" fillId="18" borderId="0" xfId="2" applyFont="1" applyFill="1" applyBorder="1" applyProtection="1"/>
    <xf numFmtId="0" fontId="114" fillId="18" borderId="0" xfId="0" applyFont="1" applyFill="1" applyAlignment="1">
      <alignment vertical="center"/>
    </xf>
    <xf numFmtId="0" fontId="114" fillId="18" borderId="0" xfId="0" applyFont="1" applyFill="1"/>
    <xf numFmtId="167" fontId="1" fillId="18" borderId="10" xfId="0" applyNumberFormat="1" applyFont="1" applyFill="1" applyBorder="1"/>
    <xf numFmtId="167" fontId="98" fillId="18" borderId="10" xfId="0" applyNumberFormat="1" applyFont="1" applyFill="1" applyBorder="1"/>
    <xf numFmtId="0" fontId="98" fillId="18" borderId="10" xfId="0" applyFont="1" applyFill="1" applyBorder="1"/>
    <xf numFmtId="49" fontId="105" fillId="18" borderId="10" xfId="0" applyNumberFormat="1" applyFont="1" applyFill="1" applyBorder="1"/>
    <xf numFmtId="167" fontId="68" fillId="18" borderId="10" xfId="0" applyNumberFormat="1" applyFont="1" applyFill="1" applyBorder="1"/>
    <xf numFmtId="0" fontId="120" fillId="5" borderId="1" xfId="0" applyFont="1" applyFill="1" applyBorder="1" applyAlignment="1" applyProtection="1">
      <alignment horizontal="left" vertical="center"/>
      <protection locked="0"/>
    </xf>
    <xf numFmtId="169" fontId="4" fillId="7" borderId="0" xfId="0" applyNumberFormat="1" applyFont="1" applyFill="1" applyAlignment="1" applyProtection="1">
      <alignment vertical="center"/>
      <protection hidden="1"/>
    </xf>
    <xf numFmtId="0" fontId="2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172" fontId="4" fillId="14" borderId="1" xfId="0" applyNumberFormat="1" applyFont="1" applyFill="1" applyBorder="1" applyAlignment="1" applyProtection="1">
      <alignment vertical="center"/>
      <protection hidden="1"/>
    </xf>
    <xf numFmtId="0" fontId="1" fillId="7" borderId="9" xfId="0" applyFont="1" applyFill="1" applyBorder="1" applyAlignment="1">
      <alignment vertical="center"/>
    </xf>
    <xf numFmtId="0" fontId="67" fillId="7" borderId="2" xfId="0" applyFont="1" applyFill="1" applyBorder="1" applyAlignment="1">
      <alignment vertical="center"/>
    </xf>
    <xf numFmtId="0" fontId="68" fillId="7" borderId="2" xfId="0" applyFont="1" applyFill="1" applyBorder="1" applyAlignment="1">
      <alignment vertical="center"/>
    </xf>
    <xf numFmtId="0" fontId="1" fillId="7" borderId="29" xfId="0" applyFont="1" applyFill="1" applyBorder="1" applyAlignment="1">
      <alignment vertical="center"/>
    </xf>
    <xf numFmtId="0" fontId="1" fillId="7" borderId="10" xfId="0" applyFont="1" applyFill="1" applyBorder="1" applyAlignment="1">
      <alignment vertical="center"/>
    </xf>
    <xf numFmtId="0" fontId="68" fillId="7" borderId="0" xfId="0" applyFont="1" applyFill="1" applyAlignment="1">
      <alignment horizontal="center" vertical="center"/>
    </xf>
    <xf numFmtId="170" fontId="2" fillId="7" borderId="0" xfId="2" applyNumberFormat="1" applyFont="1" applyFill="1" applyBorder="1" applyAlignment="1" applyProtection="1">
      <alignment vertical="center"/>
    </xf>
    <xf numFmtId="0" fontId="1" fillId="15" borderId="0" xfId="0" applyFont="1" applyFill="1" applyAlignment="1">
      <alignment vertical="center"/>
    </xf>
    <xf numFmtId="0" fontId="121" fillId="7" borderId="0" xfId="0" applyFont="1" applyFill="1" applyAlignment="1">
      <alignment vertical="center"/>
    </xf>
    <xf numFmtId="0" fontId="1" fillId="7" borderId="14" xfId="0" applyFont="1" applyFill="1" applyBorder="1" applyAlignment="1">
      <alignment vertical="center"/>
    </xf>
    <xf numFmtId="0" fontId="1" fillId="7" borderId="16" xfId="0" applyFont="1" applyFill="1" applyBorder="1" applyAlignment="1">
      <alignment vertical="center"/>
    </xf>
    <xf numFmtId="0" fontId="66" fillId="7" borderId="9" xfId="0" applyFont="1" applyFill="1" applyBorder="1" applyAlignment="1">
      <alignment horizontal="center" vertical="center"/>
    </xf>
    <xf numFmtId="0" fontId="66" fillId="7" borderId="0" xfId="0" applyFont="1" applyFill="1" applyAlignment="1">
      <alignment horizontal="center" vertical="center"/>
    </xf>
    <xf numFmtId="0" fontId="66" fillId="7" borderId="10" xfId="0" applyFont="1" applyFill="1" applyBorder="1" applyAlignment="1">
      <alignment horizontal="center" vertical="center"/>
    </xf>
    <xf numFmtId="169" fontId="4" fillId="7" borderId="0" xfId="0" applyNumberFormat="1" applyFont="1" applyFill="1" applyAlignment="1">
      <alignment vertical="center"/>
    </xf>
    <xf numFmtId="0" fontId="3" fillId="7" borderId="13" xfId="0" applyFont="1" applyFill="1" applyBorder="1" applyAlignment="1">
      <alignment vertical="center"/>
    </xf>
    <xf numFmtId="0" fontId="3" fillId="7" borderId="0" xfId="0" applyFont="1" applyFill="1" applyAlignment="1">
      <alignment horizontal="right" vertical="center"/>
    </xf>
    <xf numFmtId="0" fontId="1" fillId="7" borderId="4" xfId="0" applyFont="1" applyFill="1" applyBorder="1" applyAlignment="1">
      <alignment vertical="center"/>
    </xf>
    <xf numFmtId="0" fontId="3" fillId="7" borderId="26" xfId="0" applyFont="1" applyFill="1" applyBorder="1" applyAlignment="1">
      <alignment vertical="center"/>
    </xf>
    <xf numFmtId="0" fontId="3" fillId="7" borderId="26" xfId="0" applyFont="1" applyFill="1" applyBorder="1" applyAlignment="1">
      <alignment horizontal="right" vertical="center"/>
    </xf>
    <xf numFmtId="169" fontId="4" fillId="7" borderId="26" xfId="0" applyNumberFormat="1" applyFont="1" applyFill="1" applyBorder="1" applyAlignment="1" applyProtection="1">
      <alignment vertical="center"/>
      <protection hidden="1"/>
    </xf>
    <xf numFmtId="0" fontId="1" fillId="7" borderId="6" xfId="0" applyFont="1" applyFill="1" applyBorder="1" applyAlignment="1">
      <alignment vertical="center"/>
    </xf>
    <xf numFmtId="172" fontId="3" fillId="12" borderId="1" xfId="0" applyNumberFormat="1" applyFont="1" applyFill="1" applyBorder="1" applyAlignment="1" applyProtection="1">
      <alignment vertical="center"/>
      <protection hidden="1"/>
    </xf>
    <xf numFmtId="0" fontId="28" fillId="7" borderId="15" xfId="0" applyFont="1" applyFill="1" applyBorder="1" applyAlignment="1">
      <alignment horizontal="center" vertical="center"/>
    </xf>
    <xf numFmtId="3" fontId="28" fillId="7" borderId="15" xfId="0" applyNumberFormat="1" applyFont="1" applyFill="1" applyBorder="1" applyAlignment="1">
      <alignment horizontal="right" vertical="center"/>
    </xf>
    <xf numFmtId="169" fontId="3" fillId="7" borderId="15" xfId="0" applyNumberFormat="1" applyFont="1" applyFill="1" applyBorder="1" applyAlignment="1" applyProtection="1">
      <alignment vertical="center"/>
      <protection hidden="1"/>
    </xf>
    <xf numFmtId="0" fontId="1" fillId="9" borderId="4" xfId="0" applyFont="1" applyFill="1" applyBorder="1" applyAlignment="1">
      <alignment vertical="center"/>
    </xf>
    <xf numFmtId="0" fontId="1" fillId="9" borderId="26" xfId="0" applyFont="1" applyFill="1" applyBorder="1" applyAlignment="1">
      <alignment vertical="center"/>
    </xf>
    <xf numFmtId="0" fontId="1" fillId="9" borderId="6" xfId="0" applyFont="1" applyFill="1" applyBorder="1" applyAlignment="1">
      <alignment vertical="center"/>
    </xf>
    <xf numFmtId="0" fontId="67" fillId="7" borderId="0" xfId="0" applyFont="1" applyFill="1" applyAlignment="1">
      <alignment horizontal="center" vertical="center"/>
    </xf>
    <xf numFmtId="0" fontId="4" fillId="7" borderId="25" xfId="0" applyFont="1" applyFill="1" applyBorder="1" applyAlignment="1">
      <alignment vertical="center"/>
    </xf>
    <xf numFmtId="169" fontId="4" fillId="7" borderId="89" xfId="0" applyNumberFormat="1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172" fontId="3" fillId="12" borderId="28" xfId="0" applyNumberFormat="1" applyFont="1" applyFill="1" applyBorder="1" applyAlignment="1" applyProtection="1">
      <alignment vertical="center"/>
      <protection hidden="1"/>
    </xf>
    <xf numFmtId="166" fontId="3" fillId="12" borderId="1" xfId="0" applyNumberFormat="1" applyFont="1" applyFill="1" applyBorder="1" applyAlignment="1" applyProtection="1">
      <alignment vertical="center"/>
      <protection hidden="1"/>
    </xf>
    <xf numFmtId="0" fontId="1" fillId="7" borderId="15" xfId="0" applyFont="1" applyFill="1" applyBorder="1" applyAlignment="1">
      <alignment horizontal="right" vertical="center"/>
    </xf>
    <xf numFmtId="0" fontId="4" fillId="7" borderId="15" xfId="0" applyFont="1" applyFill="1" applyBorder="1" applyAlignment="1">
      <alignment vertical="center"/>
    </xf>
    <xf numFmtId="169" fontId="13" fillId="7" borderId="0" xfId="0" applyNumberFormat="1" applyFont="1" applyFill="1" applyAlignment="1" applyProtection="1">
      <alignment vertical="center"/>
      <protection hidden="1"/>
    </xf>
    <xf numFmtId="166" fontId="3" fillId="7" borderId="0" xfId="0" applyNumberFormat="1" applyFont="1" applyFill="1" applyAlignment="1" applyProtection="1">
      <alignment vertical="center"/>
      <protection hidden="1"/>
    </xf>
    <xf numFmtId="171" fontId="4" fillId="7" borderId="0" xfId="2" applyNumberFormat="1" applyFont="1" applyFill="1" applyBorder="1" applyAlignment="1" applyProtection="1">
      <alignment vertical="center"/>
    </xf>
    <xf numFmtId="0" fontId="1" fillId="7" borderId="30" xfId="0" applyFont="1" applyFill="1" applyBorder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 wrapText="1"/>
    </xf>
    <xf numFmtId="0" fontId="98" fillId="7" borderId="12" xfId="0" applyFont="1" applyFill="1" applyBorder="1" applyAlignment="1">
      <alignment vertical="center"/>
    </xf>
    <xf numFmtId="173" fontId="4" fillId="11" borderId="31" xfId="2" applyNumberFormat="1" applyFont="1" applyFill="1" applyBorder="1" applyAlignment="1" applyProtection="1">
      <alignment vertical="center"/>
      <protection locked="0"/>
    </xf>
    <xf numFmtId="49" fontId="105" fillId="7" borderId="0" xfId="0" applyNumberFormat="1" applyFont="1" applyFill="1"/>
    <xf numFmtId="0" fontId="1" fillId="7" borderId="11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69" fillId="7" borderId="0" xfId="0" applyFont="1" applyFill="1" applyAlignment="1">
      <alignment vertical="center" wrapText="1"/>
    </xf>
    <xf numFmtId="172" fontId="13" fillId="14" borderId="1" xfId="0" applyNumberFormat="1" applyFont="1" applyFill="1" applyBorder="1" applyAlignment="1" applyProtection="1">
      <alignment vertical="center"/>
      <protection hidden="1"/>
    </xf>
    <xf numFmtId="172" fontId="13" fillId="14" borderId="28" xfId="0" applyNumberFormat="1" applyFont="1" applyFill="1" applyBorder="1" applyAlignment="1" applyProtection="1">
      <alignment vertical="center"/>
      <protection hidden="1"/>
    </xf>
    <xf numFmtId="173" fontId="13" fillId="14" borderId="1" xfId="4" applyNumberFormat="1" applyFont="1" applyFill="1" applyBorder="1" applyAlignment="1" applyProtection="1">
      <alignment vertical="center"/>
      <protection hidden="1"/>
    </xf>
    <xf numFmtId="0" fontId="2" fillId="7" borderId="12" xfId="0" applyFont="1" applyFill="1" applyBorder="1" applyAlignment="1">
      <alignment vertical="center"/>
    </xf>
    <xf numFmtId="172" fontId="4" fillId="11" borderId="31" xfId="0" applyNumberFormat="1" applyFont="1" applyFill="1" applyBorder="1" applyAlignment="1" applyProtection="1">
      <alignment vertical="center"/>
      <protection locked="0"/>
    </xf>
    <xf numFmtId="172" fontId="4" fillId="11" borderId="23" xfId="0" applyNumberFormat="1" applyFont="1" applyFill="1" applyBorder="1" applyAlignment="1" applyProtection="1">
      <alignment vertical="center"/>
      <protection locked="0"/>
    </xf>
    <xf numFmtId="0" fontId="4" fillId="7" borderId="2" xfId="0" applyFont="1" applyFill="1" applyBorder="1" applyAlignment="1">
      <alignment vertical="center"/>
    </xf>
    <xf numFmtId="49" fontId="105" fillId="7" borderId="0" xfId="0" applyNumberFormat="1" applyFont="1" applyFill="1" applyAlignment="1">
      <alignment horizontal="right"/>
    </xf>
    <xf numFmtId="172" fontId="4" fillId="11" borderId="0" xfId="0" applyNumberFormat="1" applyFont="1" applyFill="1" applyAlignment="1" applyProtection="1">
      <alignment vertical="center"/>
      <protection locked="0"/>
    </xf>
    <xf numFmtId="0" fontId="1" fillId="7" borderId="10" xfId="0" applyFont="1" applyFill="1" applyBorder="1" applyAlignment="1" applyProtection="1">
      <alignment vertical="center"/>
      <protection locked="0"/>
    </xf>
    <xf numFmtId="3" fontId="4" fillId="7" borderId="0" xfId="0" applyNumberFormat="1" applyFont="1" applyFill="1" applyAlignment="1">
      <alignment vertical="center"/>
    </xf>
    <xf numFmtId="3" fontId="28" fillId="14" borderId="40" xfId="0" applyNumberFormat="1" applyFont="1" applyFill="1" applyBorder="1" applyAlignment="1">
      <alignment horizontal="center" vertical="center"/>
    </xf>
    <xf numFmtId="3" fontId="28" fillId="14" borderId="3" xfId="0" applyNumberFormat="1" applyFont="1" applyFill="1" applyBorder="1" applyAlignment="1">
      <alignment horizontal="center" vertical="center"/>
    </xf>
    <xf numFmtId="3" fontId="28" fillId="7" borderId="12" xfId="0" applyNumberFormat="1" applyFont="1" applyFill="1" applyBorder="1" applyAlignment="1">
      <alignment horizontal="center" vertical="center"/>
    </xf>
    <xf numFmtId="169" fontId="13" fillId="7" borderId="12" xfId="0" applyNumberFormat="1" applyFont="1" applyFill="1" applyBorder="1" applyAlignment="1" applyProtection="1">
      <alignment vertical="center"/>
      <protection hidden="1"/>
    </xf>
    <xf numFmtId="0" fontId="1" fillId="7" borderId="32" xfId="0" applyFont="1" applyFill="1" applyBorder="1" applyAlignment="1">
      <alignment vertical="center"/>
    </xf>
    <xf numFmtId="0" fontId="29" fillId="7" borderId="10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vertical="center"/>
    </xf>
    <xf numFmtId="0" fontId="1" fillId="7" borderId="0" xfId="0" quotePrefix="1" applyFont="1" applyFill="1" applyAlignment="1">
      <alignment vertical="center"/>
    </xf>
    <xf numFmtId="0" fontId="1" fillId="0" borderId="31" xfId="0" applyFont="1" applyBorder="1" applyAlignment="1" applyProtection="1">
      <alignment horizontal="center" vertical="center"/>
      <protection locked="0"/>
    </xf>
    <xf numFmtId="49" fontId="122" fillId="7" borderId="0" xfId="0" applyNumberFormat="1" applyFont="1" applyFill="1"/>
    <xf numFmtId="0" fontId="1" fillId="0" borderId="0" xfId="0" applyFont="1" applyAlignment="1" applyProtection="1">
      <alignment horizontal="center" vertical="center"/>
      <protection locked="0"/>
    </xf>
    <xf numFmtId="172" fontId="4" fillId="11" borderId="33" xfId="0" applyNumberFormat="1" applyFont="1" applyFill="1" applyBorder="1" applyAlignment="1" applyProtection="1">
      <alignment vertical="center"/>
      <protection locked="0"/>
    </xf>
    <xf numFmtId="0" fontId="1" fillId="7" borderId="25" xfId="0" applyFont="1" applyFill="1" applyBorder="1" applyAlignment="1">
      <alignment vertical="center"/>
    </xf>
    <xf numFmtId="49" fontId="122" fillId="7" borderId="0" xfId="0" applyNumberFormat="1" applyFont="1" applyFill="1" applyAlignment="1">
      <alignment horizontal="right" vertical="center"/>
    </xf>
    <xf numFmtId="169" fontId="13" fillId="7" borderId="0" xfId="0" applyNumberFormat="1" applyFont="1" applyFill="1" applyAlignment="1">
      <alignment horizontal="left" vertical="center"/>
    </xf>
    <xf numFmtId="0" fontId="3" fillId="7" borderId="12" xfId="0" applyFont="1" applyFill="1" applyBorder="1" applyAlignment="1">
      <alignment vertical="center"/>
    </xf>
    <xf numFmtId="0" fontId="123" fillId="7" borderId="12" xfId="0" applyFont="1" applyFill="1" applyBorder="1" applyAlignment="1">
      <alignment horizontal="center" vertical="center"/>
    </xf>
    <xf numFmtId="43" fontId="3" fillId="7" borderId="0" xfId="0" applyNumberFormat="1" applyFont="1" applyFill="1" applyAlignment="1">
      <alignment vertical="center"/>
    </xf>
    <xf numFmtId="172" fontId="3" fillId="12" borderId="22" xfId="0" applyNumberFormat="1" applyFont="1" applyFill="1" applyBorder="1" applyAlignment="1" applyProtection="1">
      <alignment vertical="center"/>
      <protection hidden="1"/>
    </xf>
    <xf numFmtId="0" fontId="3" fillId="7" borderId="15" xfId="0" applyFont="1" applyFill="1" applyBorder="1" applyAlignment="1">
      <alignment vertical="center"/>
    </xf>
    <xf numFmtId="43" fontId="3" fillId="7" borderId="15" xfId="0" applyNumberFormat="1" applyFont="1" applyFill="1" applyBorder="1" applyAlignment="1">
      <alignment vertical="center"/>
    </xf>
    <xf numFmtId="169" fontId="4" fillId="7" borderId="15" xfId="0" applyNumberFormat="1" applyFont="1" applyFill="1" applyBorder="1" applyAlignment="1" applyProtection="1">
      <alignment vertical="center"/>
      <protection hidden="1"/>
    </xf>
    <xf numFmtId="0" fontId="1" fillId="9" borderId="9" xfId="0" applyFont="1" applyFill="1" applyBorder="1" applyAlignment="1">
      <alignment vertical="center"/>
    </xf>
    <xf numFmtId="0" fontId="1" fillId="9" borderId="0" xfId="0" applyFont="1" applyFill="1" applyAlignment="1">
      <alignment horizontal="left" vertical="center"/>
    </xf>
    <xf numFmtId="0" fontId="1" fillId="9" borderId="10" xfId="0" applyFont="1" applyFill="1" applyBorder="1" applyAlignment="1">
      <alignment vertical="center"/>
    </xf>
    <xf numFmtId="0" fontId="1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1" fillId="7" borderId="24" xfId="0" applyFont="1" applyFill="1" applyBorder="1" applyAlignment="1" applyProtection="1">
      <alignment horizontal="right"/>
      <protection locked="0"/>
    </xf>
    <xf numFmtId="0" fontId="1" fillId="7" borderId="24" xfId="0" applyFont="1" applyFill="1" applyBorder="1" applyAlignment="1">
      <alignment horizontal="right"/>
    </xf>
    <xf numFmtId="1" fontId="1" fillId="11" borderId="34" xfId="0" applyNumberFormat="1" applyFont="1" applyFill="1" applyBorder="1" applyAlignment="1" applyProtection="1">
      <alignment horizontal="center" vertical="center"/>
      <protection locked="0"/>
    </xf>
    <xf numFmtId="0" fontId="72" fillId="7" borderId="15" xfId="0" applyFont="1" applyFill="1" applyBorder="1" applyAlignment="1">
      <alignment vertical="center"/>
    </xf>
    <xf numFmtId="0" fontId="124" fillId="7" borderId="15" xfId="0" applyFont="1" applyFill="1" applyBorder="1" applyAlignment="1">
      <alignment vertical="center"/>
    </xf>
    <xf numFmtId="0" fontId="125" fillId="7" borderId="15" xfId="0" applyFont="1" applyFill="1" applyBorder="1" applyAlignment="1">
      <alignment vertical="center"/>
    </xf>
    <xf numFmtId="0" fontId="69" fillId="7" borderId="15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20" xfId="0" applyFont="1" applyFill="1" applyBorder="1" applyAlignment="1">
      <alignment horizontal="left" vertical="top"/>
    </xf>
    <xf numFmtId="0" fontId="1" fillId="7" borderId="38" xfId="0" applyFont="1" applyFill="1" applyBorder="1" applyAlignment="1">
      <alignment horizontal="left" vertical="top"/>
    </xf>
    <xf numFmtId="0" fontId="1" fillId="7" borderId="21" xfId="0" applyFont="1" applyFill="1" applyBorder="1" applyAlignment="1">
      <alignment horizontal="left" vertical="top"/>
    </xf>
    <xf numFmtId="0" fontId="1" fillId="18" borderId="14" xfId="0" applyFont="1" applyFill="1" applyBorder="1" applyAlignment="1">
      <alignment vertical="center"/>
    </xf>
    <xf numFmtId="0" fontId="1" fillId="18" borderId="15" xfId="0" applyFont="1" applyFill="1" applyBorder="1" applyAlignment="1">
      <alignment horizontal="left" vertical="top"/>
    </xf>
    <xf numFmtId="0" fontId="69" fillId="18" borderId="15" xfId="0" applyFont="1" applyFill="1" applyBorder="1" applyAlignment="1">
      <alignment horizontal="center" vertical="top"/>
    </xf>
    <xf numFmtId="0" fontId="1" fillId="18" borderId="15" xfId="0" applyFont="1" applyFill="1" applyBorder="1" applyAlignment="1">
      <alignment horizontal="center" vertical="top"/>
    </xf>
    <xf numFmtId="0" fontId="1" fillId="11" borderId="4" xfId="0" applyFont="1" applyFill="1" applyBorder="1" applyAlignment="1">
      <alignment vertical="center"/>
    </xf>
    <xf numFmtId="0" fontId="1" fillId="11" borderId="26" xfId="0" applyFont="1" applyFill="1" applyBorder="1" applyAlignment="1">
      <alignment horizontal="left" vertical="top"/>
    </xf>
    <xf numFmtId="0" fontId="1" fillId="11" borderId="26" xfId="0" applyFont="1" applyFill="1" applyBorder="1" applyAlignment="1">
      <alignment horizontal="left" vertical="center"/>
    </xf>
    <xf numFmtId="0" fontId="1" fillId="11" borderId="6" xfId="0" applyFont="1" applyFill="1" applyBorder="1" applyAlignment="1">
      <alignment vertical="center"/>
    </xf>
    <xf numFmtId="0" fontId="1" fillId="8" borderId="9" xfId="0" applyFont="1" applyFill="1" applyBorder="1" applyAlignment="1">
      <alignment vertical="center"/>
    </xf>
    <xf numFmtId="0" fontId="1" fillId="8" borderId="10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3" fontId="28" fillId="8" borderId="0" xfId="0" applyNumberFormat="1" applyFont="1" applyFill="1" applyAlignment="1">
      <alignment horizontal="right" vertical="center"/>
    </xf>
    <xf numFmtId="169" fontId="13" fillId="8" borderId="0" xfId="0" applyNumberFormat="1" applyFont="1" applyFill="1" applyAlignment="1" applyProtection="1">
      <alignment vertical="center"/>
      <protection hidden="1"/>
    </xf>
    <xf numFmtId="0" fontId="1" fillId="8" borderId="42" xfId="0" applyFont="1" applyFill="1" applyBorder="1" applyAlignment="1">
      <alignment vertical="center"/>
    </xf>
    <xf numFmtId="0" fontId="1" fillId="8" borderId="38" xfId="0" applyFont="1" applyFill="1" applyBorder="1" applyAlignment="1">
      <alignment vertical="center"/>
    </xf>
    <xf numFmtId="3" fontId="1" fillId="8" borderId="38" xfId="0" applyNumberFormat="1" applyFont="1" applyFill="1" applyBorder="1" applyAlignment="1">
      <alignment vertical="center"/>
    </xf>
    <xf numFmtId="0" fontId="2" fillId="8" borderId="38" xfId="0" applyFont="1" applyFill="1" applyBorder="1" applyAlignment="1">
      <alignment vertical="center"/>
    </xf>
    <xf numFmtId="0" fontId="1" fillId="8" borderId="43" xfId="0" applyFont="1" applyFill="1" applyBorder="1" applyAlignment="1">
      <alignment vertical="center"/>
    </xf>
    <xf numFmtId="0" fontId="1" fillId="11" borderId="41" xfId="0" applyFont="1" applyFill="1" applyBorder="1" applyAlignment="1">
      <alignment vertical="center"/>
    </xf>
    <xf numFmtId="0" fontId="1" fillId="11" borderId="39" xfId="0" applyFont="1" applyFill="1" applyBorder="1" applyAlignment="1">
      <alignment vertical="center"/>
    </xf>
    <xf numFmtId="3" fontId="1" fillId="11" borderId="39" xfId="0" applyNumberFormat="1" applyFont="1" applyFill="1" applyBorder="1" applyAlignment="1">
      <alignment vertical="center"/>
    </xf>
    <xf numFmtId="0" fontId="2" fillId="11" borderId="39" xfId="0" applyFont="1" applyFill="1" applyBorder="1" applyAlignment="1">
      <alignment vertical="center"/>
    </xf>
    <xf numFmtId="0" fontId="1" fillId="11" borderId="44" xfId="0" applyFont="1" applyFill="1" applyBorder="1" applyAlignment="1">
      <alignment vertical="center"/>
    </xf>
    <xf numFmtId="0" fontId="1" fillId="8" borderId="14" xfId="0" applyFont="1" applyFill="1" applyBorder="1" applyAlignment="1">
      <alignment vertical="center"/>
    </xf>
    <xf numFmtId="0" fontId="1" fillId="8" borderId="15" xfId="0" applyFont="1" applyFill="1" applyBorder="1" applyAlignment="1">
      <alignment vertical="center"/>
    </xf>
    <xf numFmtId="3" fontId="1" fillId="8" borderId="15" xfId="0" applyNumberFormat="1" applyFont="1" applyFill="1" applyBorder="1" applyAlignment="1">
      <alignment vertical="center"/>
    </xf>
    <xf numFmtId="0" fontId="2" fillId="8" borderId="15" xfId="0" applyFont="1" applyFill="1" applyBorder="1" applyAlignment="1">
      <alignment vertical="center"/>
    </xf>
    <xf numFmtId="0" fontId="1" fillId="8" borderId="16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2" fontId="4" fillId="11" borderId="33" xfId="0" applyNumberFormat="1" applyFont="1" applyFill="1" applyBorder="1" applyAlignment="1" applyProtection="1">
      <alignment vertical="center"/>
      <protection hidden="1"/>
    </xf>
    <xf numFmtId="0" fontId="111" fillId="11" borderId="1" xfId="0" applyFont="1" applyFill="1" applyBorder="1" applyAlignment="1" applyProtection="1">
      <alignment horizontal="left" vertical="center"/>
      <protection locked="0"/>
    </xf>
    <xf numFmtId="0" fontId="33" fillId="11" borderId="1" xfId="0" applyFont="1" applyFill="1" applyBorder="1" applyAlignment="1" applyProtection="1">
      <alignment horizontal="left" vertical="center"/>
      <protection locked="0"/>
    </xf>
    <xf numFmtId="0" fontId="33" fillId="11" borderId="1" xfId="0" applyFont="1" applyFill="1" applyBorder="1" applyAlignment="1" applyProtection="1">
      <alignment horizontal="center" vertical="center"/>
      <protection locked="0"/>
    </xf>
    <xf numFmtId="166" fontId="3" fillId="24" borderId="1" xfId="0" applyNumberFormat="1" applyFont="1" applyFill="1" applyBorder="1" applyProtection="1">
      <protection hidden="1"/>
    </xf>
    <xf numFmtId="166" fontId="13" fillId="0" borderId="1" xfId="0" applyNumberFormat="1" applyFont="1" applyBorder="1" applyProtection="1">
      <protection hidden="1"/>
    </xf>
    <xf numFmtId="166" fontId="3" fillId="14" borderId="1" xfId="0" applyNumberFormat="1" applyFont="1" applyFill="1" applyBorder="1" applyProtection="1">
      <protection hidden="1"/>
    </xf>
    <xf numFmtId="166" fontId="13" fillId="14" borderId="1" xfId="0" applyNumberFormat="1" applyFont="1" applyFill="1" applyBorder="1" applyProtection="1">
      <protection hidden="1"/>
    </xf>
    <xf numFmtId="166" fontId="13" fillId="14" borderId="1" xfId="0" applyNumberFormat="1" applyFont="1" applyFill="1" applyBorder="1" applyAlignment="1" applyProtection="1">
      <alignment vertical="center"/>
      <protection hidden="1"/>
    </xf>
    <xf numFmtId="173" fontId="4" fillId="11" borderId="31" xfId="2" applyNumberFormat="1" applyFont="1" applyFill="1" applyBorder="1" applyAlignment="1" applyProtection="1">
      <alignment vertical="center"/>
      <protection hidden="1"/>
    </xf>
    <xf numFmtId="173" fontId="4" fillId="7" borderId="31" xfId="2" applyNumberFormat="1" applyFont="1" applyFill="1" applyBorder="1" applyAlignment="1" applyProtection="1">
      <alignment vertical="center"/>
      <protection locked="0"/>
    </xf>
    <xf numFmtId="164" fontId="98" fillId="0" borderId="1" xfId="2" applyNumberFormat="1" applyFont="1" applyBorder="1" applyProtection="1">
      <protection hidden="1"/>
    </xf>
    <xf numFmtId="164" fontId="98" fillId="0" borderId="1" xfId="2" applyNumberFormat="1" applyFont="1" applyBorder="1" applyAlignment="1" applyProtection="1">
      <alignment horizontal="right"/>
      <protection hidden="1"/>
    </xf>
    <xf numFmtId="164" fontId="98" fillId="0" borderId="46" xfId="2" applyNumberFormat="1" applyFont="1" applyBorder="1" applyProtection="1">
      <protection hidden="1"/>
    </xf>
    <xf numFmtId="164" fontId="98" fillId="0" borderId="47" xfId="2" applyNumberFormat="1" applyFont="1" applyBorder="1" applyProtection="1">
      <protection hidden="1"/>
    </xf>
    <xf numFmtId="165" fontId="1" fillId="18" borderId="0" xfId="2" applyFont="1" applyFill="1" applyBorder="1" applyProtection="1">
      <protection hidden="1"/>
    </xf>
    <xf numFmtId="164" fontId="29" fillId="12" borderId="22" xfId="2" applyNumberFormat="1" applyFont="1" applyFill="1" applyBorder="1" applyAlignment="1" applyProtection="1">
      <alignment vertical="center"/>
      <protection hidden="1"/>
    </xf>
    <xf numFmtId="165" fontId="98" fillId="18" borderId="0" xfId="2" applyFont="1" applyFill="1" applyBorder="1" applyProtection="1">
      <protection hidden="1"/>
    </xf>
    <xf numFmtId="164" fontId="29" fillId="12" borderId="22" xfId="2" applyNumberFormat="1" applyFont="1" applyFill="1" applyBorder="1" applyProtection="1">
      <protection hidden="1"/>
    </xf>
    <xf numFmtId="164" fontId="29" fillId="0" borderId="1" xfId="2" applyNumberFormat="1" applyFont="1" applyFill="1" applyBorder="1" applyProtection="1">
      <protection hidden="1"/>
    </xf>
    <xf numFmtId="164" fontId="29" fillId="14" borderId="1" xfId="2" applyNumberFormat="1" applyFont="1" applyFill="1" applyBorder="1" applyProtection="1">
      <protection hidden="1"/>
    </xf>
    <xf numFmtId="164" fontId="29" fillId="14" borderId="47" xfId="2" applyNumberFormat="1" applyFont="1" applyFill="1" applyBorder="1" applyProtection="1">
      <protection hidden="1"/>
    </xf>
    <xf numFmtId="164" fontId="29" fillId="12" borderId="52" xfId="4" applyNumberFormat="1" applyFont="1" applyFill="1" applyBorder="1" applyAlignment="1" applyProtection="1">
      <alignment horizontal="right"/>
      <protection hidden="1"/>
    </xf>
    <xf numFmtId="166" fontId="29" fillId="14" borderId="1" xfId="0" applyNumberFormat="1" applyFont="1" applyFill="1" applyBorder="1" applyProtection="1">
      <protection hidden="1"/>
    </xf>
    <xf numFmtId="166" fontId="29" fillId="14" borderId="1" xfId="0" applyNumberFormat="1" applyFont="1" applyFill="1" applyBorder="1" applyAlignment="1" applyProtection="1">
      <alignment vertical="center"/>
      <protection hidden="1"/>
    </xf>
    <xf numFmtId="172" fontId="4" fillId="0" borderId="31" xfId="0" applyNumberFormat="1" applyFont="1" applyBorder="1" applyAlignment="1" applyProtection="1">
      <alignment vertical="center"/>
      <protection hidden="1"/>
    </xf>
    <xf numFmtId="172" fontId="4" fillId="0" borderId="23" xfId="0" applyNumberFormat="1" applyFont="1" applyBorder="1" applyAlignment="1" applyProtection="1">
      <alignment vertical="center"/>
      <protection hidden="1"/>
    </xf>
    <xf numFmtId="172" fontId="4" fillId="11" borderId="0" xfId="0" applyNumberFormat="1" applyFont="1" applyFill="1" applyAlignment="1" applyProtection="1">
      <alignment vertical="center"/>
      <protection hidden="1"/>
    </xf>
    <xf numFmtId="172" fontId="4" fillId="11" borderId="23" xfId="0" applyNumberFormat="1" applyFont="1" applyFill="1" applyBorder="1" applyAlignment="1" applyProtection="1">
      <alignment vertical="center"/>
      <protection hidden="1"/>
    </xf>
    <xf numFmtId="172" fontId="4" fillId="11" borderId="25" xfId="0" applyNumberFormat="1" applyFont="1" applyFill="1" applyBorder="1" applyAlignment="1" applyProtection="1">
      <alignment vertical="center"/>
      <protection hidden="1"/>
    </xf>
    <xf numFmtId="172" fontId="4" fillId="11" borderId="31" xfId="0" applyNumberFormat="1" applyFont="1" applyFill="1" applyBorder="1" applyAlignment="1" applyProtection="1">
      <alignment vertical="center"/>
      <protection hidden="1"/>
    </xf>
    <xf numFmtId="0" fontId="1" fillId="7" borderId="0" xfId="0" applyFont="1" applyFill="1" applyAlignment="1" applyProtection="1">
      <alignment vertical="center"/>
      <protection hidden="1"/>
    </xf>
    <xf numFmtId="0" fontId="3" fillId="7" borderId="27" xfId="0" applyFont="1" applyFill="1" applyBorder="1" applyAlignment="1" applyProtection="1">
      <alignment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173" fontId="4" fillId="11" borderId="33" xfId="0" applyNumberFormat="1" applyFont="1" applyFill="1" applyBorder="1" applyAlignment="1" applyProtection="1">
      <alignment vertical="center"/>
      <protection hidden="1"/>
    </xf>
    <xf numFmtId="0" fontId="127" fillId="0" borderId="0" xfId="0" applyFont="1"/>
    <xf numFmtId="0" fontId="85" fillId="0" borderId="0" xfId="0" applyFont="1"/>
    <xf numFmtId="0" fontId="47" fillId="0" borderId="0" xfId="1" applyFont="1" applyFill="1" applyBorder="1" applyAlignment="1" applyProtection="1">
      <alignment horizontal="center" vertical="center"/>
    </xf>
    <xf numFmtId="0" fontId="46" fillId="0" borderId="0" xfId="0" applyFont="1"/>
    <xf numFmtId="0" fontId="43" fillId="0" borderId="0" xfId="0" applyFont="1"/>
    <xf numFmtId="0" fontId="1" fillId="0" borderId="0" xfId="0" quotePrefix="1" applyFont="1"/>
    <xf numFmtId="0" fontId="12" fillId="0" borderId="0" xfId="1" applyFont="1" applyFill="1" applyBorder="1" applyAlignment="1" applyProtection="1">
      <alignment horizontal="left"/>
    </xf>
    <xf numFmtId="0" fontId="1" fillId="7" borderId="0" xfId="0" applyFont="1" applyFill="1" applyAlignment="1" applyProtection="1">
      <alignment horizontal="center" vertical="center"/>
      <protection hidden="1"/>
    </xf>
    <xf numFmtId="169" fontId="4" fillId="7" borderId="25" xfId="0" applyNumberFormat="1" applyFont="1" applyFill="1" applyBorder="1" applyAlignment="1" applyProtection="1">
      <alignment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right" vertical="center"/>
      <protection hidden="1"/>
    </xf>
    <xf numFmtId="0" fontId="67" fillId="7" borderId="0" xfId="0" applyFont="1" applyFill="1" applyAlignment="1" applyProtection="1">
      <alignment vertical="center"/>
      <protection hidden="1"/>
    </xf>
    <xf numFmtId="0" fontId="28" fillId="12" borderId="22" xfId="0" applyFont="1" applyFill="1" applyBorder="1" applyAlignment="1" applyProtection="1">
      <alignment horizontal="center" vertical="center"/>
      <protection hidden="1"/>
    </xf>
    <xf numFmtId="0" fontId="28" fillId="7" borderId="0" xfId="0" applyFont="1" applyFill="1" applyAlignment="1" applyProtection="1">
      <alignment horizontal="center" vertical="center"/>
      <protection hidden="1"/>
    </xf>
    <xf numFmtId="0" fontId="28" fillId="7" borderId="0" xfId="0" applyFont="1" applyFill="1" applyAlignment="1" applyProtection="1">
      <alignment horizontal="right" vertical="center"/>
      <protection hidden="1"/>
    </xf>
    <xf numFmtId="0" fontId="28" fillId="10" borderId="22" xfId="0" applyFont="1" applyFill="1" applyBorder="1" applyAlignment="1" applyProtection="1">
      <alignment horizontal="center" vertical="center"/>
      <protection hidden="1"/>
    </xf>
    <xf numFmtId="0" fontId="1" fillId="7" borderId="31" xfId="0" applyFont="1" applyFill="1" applyBorder="1" applyAlignment="1" applyProtection="1">
      <alignment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hidden="1"/>
    </xf>
    <xf numFmtId="49" fontId="105" fillId="7" borderId="88" xfId="0" applyNumberFormat="1" applyFont="1" applyFill="1" applyBorder="1" applyProtection="1">
      <protection hidden="1"/>
    </xf>
    <xf numFmtId="171" fontId="4" fillId="7" borderId="0" xfId="2" applyNumberFormat="1" applyFont="1" applyFill="1" applyBorder="1" applyAlignment="1" applyProtection="1">
      <alignment vertical="center"/>
      <protection hidden="1"/>
    </xf>
    <xf numFmtId="0" fontId="0" fillId="25" borderId="15" xfId="0" applyFill="1" applyBorder="1" applyAlignment="1" applyProtection="1">
      <alignment vertical="center"/>
      <protection hidden="1"/>
    </xf>
    <xf numFmtId="0" fontId="65" fillId="7" borderId="15" xfId="0" applyFont="1" applyFill="1" applyBorder="1" applyAlignment="1" applyProtection="1">
      <alignment vertical="center"/>
      <protection hidden="1"/>
    </xf>
    <xf numFmtId="0" fontId="65" fillId="7" borderId="15" xfId="0" applyFont="1" applyFill="1" applyBorder="1" applyAlignment="1" applyProtection="1">
      <alignment horizontal="center" vertical="center"/>
      <protection hidden="1"/>
    </xf>
    <xf numFmtId="0" fontId="45" fillId="0" borderId="82" xfId="0" applyFont="1" applyBorder="1" applyAlignment="1" applyProtection="1">
      <alignment horizontal="center" vertical="center"/>
      <protection hidden="1"/>
    </xf>
    <xf numFmtId="0" fontId="46" fillId="18" borderId="9" xfId="0" applyFont="1" applyFill="1" applyBorder="1" applyAlignment="1" applyProtection="1">
      <alignment horizontal="right"/>
      <protection hidden="1"/>
    </xf>
    <xf numFmtId="0" fontId="98" fillId="0" borderId="1" xfId="0" applyFont="1" applyBorder="1" applyProtection="1">
      <protection hidden="1"/>
    </xf>
    <xf numFmtId="0" fontId="98" fillId="14" borderId="1" xfId="0" applyFont="1" applyFill="1" applyBorder="1" applyProtection="1">
      <protection hidden="1"/>
    </xf>
    <xf numFmtId="49" fontId="99" fillId="18" borderId="9" xfId="0" applyNumberFormat="1" applyFont="1" applyFill="1" applyBorder="1" applyAlignment="1" applyProtection="1">
      <alignment horizontal="right"/>
      <protection hidden="1"/>
    </xf>
    <xf numFmtId="0" fontId="99" fillId="18" borderId="9" xfId="0" applyFont="1" applyFill="1" applyBorder="1" applyAlignment="1" applyProtection="1">
      <alignment horizontal="right"/>
      <protection hidden="1"/>
    </xf>
    <xf numFmtId="0" fontId="1" fillId="0" borderId="1" xfId="0" applyFont="1" applyBorder="1" applyProtection="1">
      <protection hidden="1"/>
    </xf>
    <xf numFmtId="0" fontId="33" fillId="11" borderId="51" xfId="0" applyFont="1" applyFill="1" applyBorder="1" applyAlignment="1" applyProtection="1">
      <alignment vertical="center"/>
      <protection hidden="1"/>
    </xf>
    <xf numFmtId="0" fontId="33" fillId="7" borderId="9" xfId="0" applyFont="1" applyFill="1" applyBorder="1" applyAlignment="1" applyProtection="1">
      <alignment vertical="center"/>
      <protection hidden="1"/>
    </xf>
    <xf numFmtId="0" fontId="33" fillId="11" borderId="51" xfId="0" applyFont="1" applyFill="1" applyBorder="1" applyAlignment="1" applyProtection="1">
      <alignment horizontal="left" vertical="center"/>
      <protection hidden="1"/>
    </xf>
    <xf numFmtId="0" fontId="1" fillId="18" borderId="0" xfId="0" applyFont="1" applyFill="1" applyProtection="1">
      <protection hidden="1"/>
    </xf>
    <xf numFmtId="0" fontId="29" fillId="14" borderId="1" xfId="0" applyFont="1" applyFill="1" applyBorder="1" applyAlignment="1" applyProtection="1">
      <alignment vertical="center"/>
      <protection hidden="1"/>
    </xf>
    <xf numFmtId="0" fontId="3" fillId="18" borderId="15" xfId="0" applyFont="1" applyFill="1" applyBorder="1" applyAlignment="1" applyProtection="1">
      <alignment horizontal="right"/>
      <protection hidden="1"/>
    </xf>
    <xf numFmtId="0" fontId="115" fillId="18" borderId="15" xfId="0" applyFont="1" applyFill="1" applyBorder="1" applyProtection="1">
      <protection hidden="1"/>
    </xf>
    <xf numFmtId="165" fontId="1" fillId="18" borderId="15" xfId="2" applyFont="1" applyFill="1" applyBorder="1" applyProtection="1">
      <protection hidden="1"/>
    </xf>
    <xf numFmtId="0" fontId="115" fillId="18" borderId="26" xfId="0" applyFont="1" applyFill="1" applyBorder="1" applyProtection="1">
      <protection hidden="1"/>
    </xf>
    <xf numFmtId="0" fontId="98" fillId="18" borderId="0" xfId="0" applyFont="1" applyFill="1" applyProtection="1">
      <protection hidden="1"/>
    </xf>
    <xf numFmtId="165" fontId="29" fillId="18" borderId="0" xfId="2" applyFont="1" applyFill="1" applyBorder="1" applyProtection="1">
      <protection hidden="1"/>
    </xf>
    <xf numFmtId="0" fontId="29" fillId="18" borderId="0" xfId="0" applyFont="1" applyFill="1" applyAlignment="1" applyProtection="1">
      <alignment vertical="center"/>
      <protection hidden="1"/>
    </xf>
    <xf numFmtId="0" fontId="3" fillId="18" borderId="0" xfId="0" applyFont="1" applyFill="1" applyAlignment="1" applyProtection="1">
      <alignment horizontal="right"/>
      <protection hidden="1"/>
    </xf>
    <xf numFmtId="0" fontId="115" fillId="18" borderId="0" xfId="0" applyFont="1" applyFill="1" applyProtection="1">
      <protection hidden="1"/>
    </xf>
    <xf numFmtId="0" fontId="64" fillId="14" borderId="1" xfId="0" applyFont="1" applyFill="1" applyBorder="1" applyAlignment="1" applyProtection="1">
      <alignment vertical="center"/>
      <protection hidden="1"/>
    </xf>
    <xf numFmtId="0" fontId="1" fillId="18" borderId="0" xfId="0" applyFont="1" applyFill="1" applyAlignment="1" applyProtection="1">
      <alignment horizontal="right"/>
      <protection hidden="1"/>
    </xf>
    <xf numFmtId="166" fontId="1" fillId="7" borderId="0" xfId="0" applyNumberFormat="1" applyFont="1" applyFill="1" applyProtection="1">
      <protection hidden="1"/>
    </xf>
    <xf numFmtId="164" fontId="1" fillId="7" borderId="0" xfId="0" applyNumberFormat="1" applyFont="1" applyFill="1" applyProtection="1">
      <protection hidden="1"/>
    </xf>
    <xf numFmtId="0" fontId="11" fillId="0" borderId="100" xfId="1" applyBorder="1" applyAlignment="1" applyProtection="1">
      <alignment horizontal="center" vertical="center"/>
    </xf>
    <xf numFmtId="0" fontId="11" fillId="0" borderId="99" xfId="1" applyBorder="1" applyAlignment="1" applyProtection="1">
      <alignment horizontal="center" vertical="center"/>
    </xf>
    <xf numFmtId="0" fontId="11" fillId="0" borderId="101" xfId="1" applyBorder="1" applyAlignment="1" applyProtection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1" fillId="0" borderId="28" xfId="0" applyNumberFormat="1" applyFont="1" applyBorder="1" applyAlignment="1" applyProtection="1">
      <alignment horizontal="right" vertical="center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9" fillId="7" borderId="18" xfId="0" applyFont="1" applyFill="1" applyBorder="1" applyAlignment="1">
      <alignment horizontal="center" vertical="center"/>
    </xf>
    <xf numFmtId="0" fontId="29" fillId="7" borderId="67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29" fillId="7" borderId="37" xfId="0" applyFont="1" applyFill="1" applyBorder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29" fillId="7" borderId="3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7" borderId="36" xfId="0" applyFont="1" applyFill="1" applyBorder="1" applyAlignment="1">
      <alignment horizontal="left" vertical="center"/>
    </xf>
    <xf numFmtId="0" fontId="3" fillId="0" borderId="5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right" vertical="center"/>
    </xf>
    <xf numFmtId="0" fontId="1" fillId="0" borderId="3" xfId="0" applyFont="1" applyBorder="1"/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68" xfId="0" applyFont="1" applyBorder="1" applyAlignment="1" applyProtection="1">
      <alignment horizontal="left" vertical="center"/>
      <protection locked="0"/>
    </xf>
    <xf numFmtId="0" fontId="46" fillId="7" borderId="18" xfId="0" applyFont="1" applyFill="1" applyBorder="1" applyAlignment="1">
      <alignment horizontal="center" vertical="center"/>
    </xf>
    <xf numFmtId="0" fontId="46" fillId="7" borderId="67" xfId="0" applyFont="1" applyFill="1" applyBorder="1" applyAlignment="1">
      <alignment horizontal="center" vertical="center"/>
    </xf>
    <xf numFmtId="0" fontId="46" fillId="7" borderId="19" xfId="0" applyFont="1" applyFill="1" applyBorder="1" applyAlignment="1">
      <alignment horizontal="center" vertical="center"/>
    </xf>
    <xf numFmtId="0" fontId="46" fillId="7" borderId="37" xfId="0" applyFont="1" applyFill="1" applyBorder="1" applyAlignment="1">
      <alignment horizontal="center" vertical="center"/>
    </xf>
    <xf numFmtId="0" fontId="46" fillId="7" borderId="0" xfId="0" applyFont="1" applyFill="1" applyAlignment="1">
      <alignment horizontal="center" vertical="center"/>
    </xf>
    <xf numFmtId="0" fontId="46" fillId="7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29" fillId="8" borderId="59" xfId="0" applyFont="1" applyFill="1" applyBorder="1" applyAlignment="1">
      <alignment horizontal="center" vertical="center"/>
    </xf>
    <xf numFmtId="0" fontId="29" fillId="8" borderId="60" xfId="0" applyFont="1" applyFill="1" applyBorder="1" applyAlignment="1">
      <alignment horizontal="center" vertical="center"/>
    </xf>
    <xf numFmtId="0" fontId="29" fillId="8" borderId="61" xfId="0" applyFont="1" applyFill="1" applyBorder="1" applyAlignment="1">
      <alignment horizontal="center" vertical="center"/>
    </xf>
    <xf numFmtId="0" fontId="69" fillId="0" borderId="94" xfId="0" applyFont="1" applyBorder="1" applyAlignment="1">
      <alignment horizontal="center" vertical="top"/>
    </xf>
    <xf numFmtId="0" fontId="1" fillId="0" borderId="90" xfId="0" applyFont="1" applyBorder="1" applyAlignment="1">
      <alignment horizontal="center" vertical="top"/>
    </xf>
    <xf numFmtId="0" fontId="1" fillId="0" borderId="91" xfId="0" applyFont="1" applyBorder="1" applyAlignment="1">
      <alignment horizontal="center" vertical="top"/>
    </xf>
    <xf numFmtId="0" fontId="28" fillId="8" borderId="59" xfId="0" applyFont="1" applyFill="1" applyBorder="1" applyAlignment="1">
      <alignment horizontal="center" vertical="center"/>
    </xf>
    <xf numFmtId="0" fontId="28" fillId="8" borderId="60" xfId="0" applyFont="1" applyFill="1" applyBorder="1" applyAlignment="1">
      <alignment horizontal="center" vertical="center"/>
    </xf>
    <xf numFmtId="0" fontId="28" fillId="8" borderId="61" xfId="0" applyFont="1" applyFill="1" applyBorder="1" applyAlignment="1">
      <alignment horizontal="center" vertical="center"/>
    </xf>
    <xf numFmtId="0" fontId="29" fillId="11" borderId="39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29" fillId="8" borderId="42" xfId="0" applyFont="1" applyFill="1" applyBorder="1" applyAlignment="1">
      <alignment horizontal="center" vertical="center"/>
    </xf>
    <xf numFmtId="0" fontId="29" fillId="8" borderId="38" xfId="0" applyFont="1" applyFill="1" applyBorder="1" applyAlignment="1">
      <alignment horizontal="center" vertical="center"/>
    </xf>
    <xf numFmtId="0" fontId="29" fillId="8" borderId="43" xfId="0" applyFont="1" applyFill="1" applyBorder="1" applyAlignment="1">
      <alignment horizontal="center" vertical="center"/>
    </xf>
    <xf numFmtId="0" fontId="28" fillId="10" borderId="22" xfId="0" applyFont="1" applyFill="1" applyBorder="1" applyAlignment="1">
      <alignment horizontal="left" vertical="center"/>
    </xf>
    <xf numFmtId="0" fontId="28" fillId="12" borderId="48" xfId="0" applyFont="1" applyFill="1" applyBorder="1" applyAlignment="1">
      <alignment horizontal="right" vertical="center"/>
    </xf>
    <xf numFmtId="0" fontId="28" fillId="12" borderId="49" xfId="0" applyFont="1" applyFill="1" applyBorder="1" applyAlignment="1">
      <alignment horizontal="right" vertical="center"/>
    </xf>
    <xf numFmtId="0" fontId="28" fillId="12" borderId="50" xfId="0" applyFont="1" applyFill="1" applyBorder="1" applyAlignment="1">
      <alignment horizontal="right" vertical="center"/>
    </xf>
    <xf numFmtId="0" fontId="1" fillId="7" borderId="0" xfId="0" applyFont="1" applyFill="1" applyAlignment="1">
      <alignment horizontal="right"/>
    </xf>
    <xf numFmtId="0" fontId="3" fillId="7" borderId="5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79" xfId="0" applyFont="1" applyFill="1" applyBorder="1" applyAlignment="1">
      <alignment horizontal="left"/>
    </xf>
    <xf numFmtId="0" fontId="1" fillId="0" borderId="64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65" xfId="0" applyFont="1" applyBorder="1" applyAlignment="1" applyProtection="1">
      <alignment horizontal="left" vertical="center" wrapText="1"/>
      <protection locked="0"/>
    </xf>
    <xf numFmtId="0" fontId="3" fillId="7" borderId="0" xfId="0" applyFont="1" applyFill="1" applyAlignment="1">
      <alignment horizontal="left" vertical="top"/>
    </xf>
    <xf numFmtId="0" fontId="3" fillId="7" borderId="0" xfId="0" applyFont="1" applyFill="1" applyAlignment="1">
      <alignment horizontal="left" vertical="center"/>
    </xf>
    <xf numFmtId="0" fontId="29" fillId="10" borderId="48" xfId="0" applyFont="1" applyFill="1" applyBorder="1" applyAlignment="1">
      <alignment horizontal="left" vertical="center"/>
    </xf>
    <xf numFmtId="0" fontId="29" fillId="10" borderId="49" xfId="0" applyFont="1" applyFill="1" applyBorder="1" applyAlignment="1">
      <alignment horizontal="left" vertical="center"/>
    </xf>
    <xf numFmtId="0" fontId="29" fillId="10" borderId="50" xfId="0" applyFont="1" applyFill="1" applyBorder="1" applyAlignment="1">
      <alignment horizontal="left" vertical="center"/>
    </xf>
    <xf numFmtId="0" fontId="1" fillId="0" borderId="80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81" xfId="0" applyFont="1" applyBorder="1" applyAlignment="1" applyProtection="1">
      <alignment horizontal="left" vertical="center" wrapText="1"/>
      <protection locked="0"/>
    </xf>
    <xf numFmtId="0" fontId="3" fillId="7" borderId="5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79" xfId="0" applyFont="1" applyFill="1" applyBorder="1" applyAlignment="1">
      <alignment horizontal="center" vertical="center" wrapText="1"/>
    </xf>
    <xf numFmtId="0" fontId="41" fillId="7" borderId="0" xfId="0" applyFont="1" applyFill="1" applyAlignment="1">
      <alignment horizontal="left" vertical="top"/>
    </xf>
    <xf numFmtId="0" fontId="55" fillId="11" borderId="28" xfId="0" applyFont="1" applyFill="1" applyBorder="1" applyAlignment="1" applyProtection="1">
      <alignment horizontal="left" vertical="center"/>
      <protection hidden="1"/>
    </xf>
    <xf numFmtId="0" fontId="55" fillId="11" borderId="40" xfId="0" applyFont="1" applyFill="1" applyBorder="1" applyAlignment="1" applyProtection="1">
      <alignment horizontal="left" vertical="center"/>
      <protection hidden="1"/>
    </xf>
    <xf numFmtId="0" fontId="55" fillId="11" borderId="3" xfId="0" applyFont="1" applyFill="1" applyBorder="1" applyAlignment="1" applyProtection="1">
      <alignment horizontal="left" vertical="center"/>
      <protection hidden="1"/>
    </xf>
    <xf numFmtId="0" fontId="1" fillId="7" borderId="0" xfId="0" applyFont="1" applyFill="1" applyAlignment="1">
      <alignment horizontal="right" vertical="center"/>
    </xf>
    <xf numFmtId="0" fontId="119" fillId="9" borderId="2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28" fillId="7" borderId="12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right" vertical="center"/>
    </xf>
    <xf numFmtId="0" fontId="1" fillId="7" borderId="0" xfId="0" applyFont="1" applyFill="1" applyAlignment="1">
      <alignment vertical="center"/>
    </xf>
    <xf numFmtId="0" fontId="1" fillId="7" borderId="24" xfId="0" applyFont="1" applyFill="1" applyBorder="1" applyAlignment="1">
      <alignment vertical="center"/>
    </xf>
    <xf numFmtId="168" fontId="75" fillId="7" borderId="28" xfId="4" applyNumberFormat="1" applyFont="1" applyFill="1" applyBorder="1" applyAlignment="1" applyProtection="1">
      <alignment horizontal="center" vertical="center"/>
    </xf>
    <xf numFmtId="168" fontId="75" fillId="7" borderId="40" xfId="4" applyNumberFormat="1" applyFont="1" applyFill="1" applyBorder="1" applyAlignment="1" applyProtection="1">
      <alignment horizontal="center" vertical="center"/>
    </xf>
    <xf numFmtId="168" fontId="75" fillId="7" borderId="3" xfId="4" applyNumberFormat="1" applyFont="1" applyFill="1" applyBorder="1" applyAlignment="1" applyProtection="1">
      <alignment horizontal="center" vertical="center"/>
    </xf>
    <xf numFmtId="0" fontId="15" fillId="11" borderId="40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5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79" xfId="0" applyFont="1" applyBorder="1" applyAlignment="1" applyProtection="1">
      <alignment horizontal="left" vertical="center"/>
      <protection locked="0"/>
    </xf>
    <xf numFmtId="0" fontId="1" fillId="0" borderId="80" xfId="0" applyFont="1" applyBorder="1" applyAlignment="1" applyProtection="1">
      <alignment horizontal="left" vertical="center"/>
      <protection locked="0"/>
    </xf>
    <xf numFmtId="0" fontId="1" fillId="0" borderId="81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vertical="center"/>
      <protection locked="0"/>
    </xf>
    <xf numFmtId="0" fontId="1" fillId="0" borderId="79" xfId="0" applyFont="1" applyBorder="1" applyAlignment="1" applyProtection="1">
      <alignment vertical="center"/>
      <protection locked="0"/>
    </xf>
    <xf numFmtId="0" fontId="1" fillId="0" borderId="80" xfId="0" applyFont="1" applyBorder="1" applyAlignment="1" applyProtection="1">
      <alignment vertical="center"/>
      <protection locked="0"/>
    </xf>
    <xf numFmtId="0" fontId="1" fillId="0" borderId="81" xfId="0" applyFont="1" applyBorder="1" applyAlignment="1" applyProtection="1">
      <alignment vertical="center"/>
      <protection locked="0"/>
    </xf>
    <xf numFmtId="0" fontId="1" fillId="7" borderId="0" xfId="0" applyFont="1" applyFill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67" fillId="7" borderId="53" xfId="0" applyFont="1" applyFill="1" applyBorder="1" applyAlignment="1">
      <alignment horizontal="center" vertical="center" wrapText="1"/>
    </xf>
    <xf numFmtId="0" fontId="67" fillId="7" borderId="2" xfId="0" applyFont="1" applyFill="1" applyBorder="1" applyAlignment="1">
      <alignment horizontal="center" vertical="center" wrapText="1"/>
    </xf>
    <xf numFmtId="0" fontId="67" fillId="7" borderId="79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 vertical="center"/>
    </xf>
    <xf numFmtId="0" fontId="2" fillId="7" borderId="81" xfId="0" applyFont="1" applyFill="1" applyBorder="1" applyAlignment="1">
      <alignment horizontal="center" vertical="center"/>
    </xf>
    <xf numFmtId="0" fontId="69" fillId="7" borderId="0" xfId="0" applyFont="1" applyFill="1" applyAlignment="1">
      <alignment horizontal="center" vertical="center"/>
    </xf>
    <xf numFmtId="0" fontId="1" fillId="11" borderId="0" xfId="0" applyFont="1" applyFill="1" applyAlignment="1" applyProtection="1">
      <alignment horizontal="center" vertical="center"/>
      <protection locked="0"/>
    </xf>
    <xf numFmtId="0" fontId="74" fillId="8" borderId="67" xfId="0" applyFont="1" applyFill="1" applyBorder="1" applyAlignment="1">
      <alignment horizontal="left" wrapText="1"/>
    </xf>
    <xf numFmtId="0" fontId="19" fillId="8" borderId="38" xfId="0" applyFont="1" applyFill="1" applyBorder="1" applyAlignment="1">
      <alignment vertical="center"/>
    </xf>
    <xf numFmtId="14" fontId="1" fillId="11" borderId="2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0" fontId="19" fillId="9" borderId="26" xfId="0" applyFont="1" applyFill="1" applyBorder="1" applyAlignment="1">
      <alignment vertical="center"/>
    </xf>
    <xf numFmtId="0" fontId="64" fillId="0" borderId="11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64" fillId="0" borderId="32" xfId="0" applyFont="1" applyBorder="1" applyAlignment="1">
      <alignment horizontal="center" vertical="center"/>
    </xf>
    <xf numFmtId="0" fontId="28" fillId="10" borderId="48" xfId="0" applyFont="1" applyFill="1" applyBorder="1" applyAlignment="1">
      <alignment horizontal="center" vertical="center"/>
    </xf>
    <xf numFmtId="0" fontId="28" fillId="10" borderId="49" xfId="0" applyFont="1" applyFill="1" applyBorder="1" applyAlignment="1">
      <alignment horizontal="center" vertical="center"/>
    </xf>
    <xf numFmtId="0" fontId="28" fillId="10" borderId="50" xfId="0" applyFont="1" applyFill="1" applyBorder="1" applyAlignment="1">
      <alignment horizontal="center" vertical="center"/>
    </xf>
    <xf numFmtId="0" fontId="29" fillId="10" borderId="28" xfId="0" applyFont="1" applyFill="1" applyBorder="1" applyAlignment="1">
      <alignment horizontal="left" vertical="center"/>
    </xf>
    <xf numFmtId="0" fontId="29" fillId="10" borderId="40" xfId="0" applyFont="1" applyFill="1" applyBorder="1" applyAlignment="1">
      <alignment horizontal="left" vertical="center"/>
    </xf>
    <xf numFmtId="0" fontId="29" fillId="10" borderId="3" xfId="0" applyFont="1" applyFill="1" applyBorder="1" applyAlignment="1">
      <alignment horizontal="left" vertical="center"/>
    </xf>
    <xf numFmtId="0" fontId="3" fillId="14" borderId="55" xfId="0" applyFont="1" applyFill="1" applyBorder="1" applyAlignment="1">
      <alignment horizontal="left" vertical="center"/>
    </xf>
    <xf numFmtId="0" fontId="3" fillId="14" borderId="40" xfId="0" applyFont="1" applyFill="1" applyBorder="1" applyAlignment="1">
      <alignment horizontal="left" vertical="center"/>
    </xf>
    <xf numFmtId="0" fontId="3" fillId="14" borderId="3" xfId="0" applyFont="1" applyFill="1" applyBorder="1" applyAlignment="1">
      <alignment horizontal="left" vertical="center"/>
    </xf>
    <xf numFmtId="0" fontId="1" fillId="7" borderId="12" xfId="0" applyFont="1" applyFill="1" applyBorder="1" applyAlignment="1">
      <alignment horizontal="left" vertical="center"/>
    </xf>
    <xf numFmtId="0" fontId="1" fillId="9" borderId="26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3" fontId="28" fillId="12" borderId="51" xfId="0" applyNumberFormat="1" applyFont="1" applyFill="1" applyBorder="1" applyAlignment="1">
      <alignment horizontal="right" vertical="center"/>
    </xf>
    <xf numFmtId="3" fontId="28" fillId="12" borderId="1" xfId="0" applyNumberFormat="1" applyFont="1" applyFill="1" applyBorder="1" applyAlignment="1">
      <alignment horizontal="right" vertical="center"/>
    </xf>
    <xf numFmtId="0" fontId="1" fillId="7" borderId="15" xfId="0" applyFont="1" applyFill="1" applyBorder="1" applyAlignment="1">
      <alignment horizontal="right" vertical="center"/>
    </xf>
    <xf numFmtId="0" fontId="28" fillId="10" borderId="48" xfId="0" applyFont="1" applyFill="1" applyBorder="1" applyAlignment="1">
      <alignment horizontal="left" vertical="center"/>
    </xf>
    <xf numFmtId="0" fontId="28" fillId="10" borderId="49" xfId="0" applyFont="1" applyFill="1" applyBorder="1" applyAlignment="1">
      <alignment horizontal="left" vertical="center"/>
    </xf>
    <xf numFmtId="0" fontId="28" fillId="10" borderId="50" xfId="0" applyFont="1" applyFill="1" applyBorder="1" applyAlignment="1">
      <alignment horizontal="left" vertical="center"/>
    </xf>
    <xf numFmtId="0" fontId="29" fillId="7" borderId="0" xfId="0" applyFont="1" applyFill="1" applyAlignment="1">
      <alignment vertical="center"/>
    </xf>
    <xf numFmtId="0" fontId="28" fillId="7" borderId="0" xfId="0" applyFont="1" applyFill="1" applyAlignment="1">
      <alignment vertical="center"/>
    </xf>
    <xf numFmtId="0" fontId="28" fillId="7" borderId="10" xfId="0" applyFont="1" applyFill="1" applyBorder="1" applyAlignment="1">
      <alignment vertical="center"/>
    </xf>
    <xf numFmtId="0" fontId="28" fillId="10" borderId="48" xfId="0" applyFont="1" applyFill="1" applyBorder="1" applyAlignment="1" applyProtection="1">
      <alignment horizontal="center" vertical="center"/>
      <protection hidden="1"/>
    </xf>
    <xf numFmtId="0" fontId="28" fillId="10" borderId="49" xfId="0" applyFont="1" applyFill="1" applyBorder="1" applyAlignment="1" applyProtection="1">
      <alignment horizontal="center" vertical="center"/>
      <protection hidden="1"/>
    </xf>
    <xf numFmtId="0" fontId="28" fillId="10" borderId="50" xfId="0" applyFont="1" applyFill="1" applyBorder="1" applyAlignment="1" applyProtection="1">
      <alignment horizontal="center" vertical="center"/>
      <protection hidden="1"/>
    </xf>
    <xf numFmtId="0" fontId="63" fillId="10" borderId="28" xfId="0" applyFont="1" applyFill="1" applyBorder="1" applyAlignment="1" applyProtection="1">
      <alignment horizontal="center" vertical="center"/>
      <protection hidden="1"/>
    </xf>
    <xf numFmtId="0" fontId="63" fillId="10" borderId="40" xfId="0" applyFont="1" applyFill="1" applyBorder="1" applyAlignment="1" applyProtection="1">
      <alignment horizontal="center" vertical="center"/>
      <protection hidden="1"/>
    </xf>
    <xf numFmtId="0" fontId="63" fillId="10" borderId="3" xfId="0" applyFont="1" applyFill="1" applyBorder="1" applyAlignment="1" applyProtection="1">
      <alignment horizontal="center" vertical="center"/>
      <protection hidden="1"/>
    </xf>
    <xf numFmtId="0" fontId="29" fillId="12" borderId="3" xfId="0" applyFont="1" applyFill="1" applyBorder="1" applyAlignment="1" applyProtection="1">
      <alignment horizontal="right" vertical="center"/>
      <protection hidden="1"/>
    </xf>
    <xf numFmtId="0" fontId="29" fillId="12" borderId="1" xfId="0" applyFont="1" applyFill="1" applyBorder="1" applyAlignment="1" applyProtection="1">
      <alignment horizontal="right" vertical="center"/>
      <protection hidden="1"/>
    </xf>
    <xf numFmtId="0" fontId="66" fillId="0" borderId="11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28" fillId="12" borderId="40" xfId="0" applyFont="1" applyFill="1" applyBorder="1" applyAlignment="1" applyProtection="1">
      <alignment horizontal="right" vertical="center"/>
      <protection hidden="1"/>
    </xf>
    <xf numFmtId="0" fontId="28" fillId="12" borderId="3" xfId="0" applyFont="1" applyFill="1" applyBorder="1" applyAlignment="1" applyProtection="1">
      <alignment horizontal="right" vertical="center"/>
      <protection hidden="1"/>
    </xf>
    <xf numFmtId="0" fontId="63" fillId="10" borderId="28" xfId="0" applyFont="1" applyFill="1" applyBorder="1" applyAlignment="1" applyProtection="1">
      <alignment horizontal="left" vertical="center"/>
      <protection hidden="1"/>
    </xf>
    <xf numFmtId="0" fontId="63" fillId="10" borderId="40" xfId="0" applyFont="1" applyFill="1" applyBorder="1" applyAlignment="1" applyProtection="1">
      <alignment horizontal="left" vertical="center"/>
      <protection hidden="1"/>
    </xf>
    <xf numFmtId="0" fontId="63" fillId="10" borderId="3" xfId="0" applyFont="1" applyFill="1" applyBorder="1" applyAlignment="1" applyProtection="1">
      <alignment horizontal="left" vertical="center"/>
      <protection hidden="1"/>
    </xf>
    <xf numFmtId="0" fontId="28" fillId="12" borderId="51" xfId="0" applyFont="1" applyFill="1" applyBorder="1" applyAlignment="1">
      <alignment horizontal="right" vertical="center"/>
    </xf>
    <xf numFmtId="0" fontId="28" fillId="12" borderId="1" xfId="0" applyFont="1" applyFill="1" applyBorder="1" applyAlignment="1">
      <alignment horizontal="right" vertical="center"/>
    </xf>
    <xf numFmtId="0" fontId="29" fillId="12" borderId="40" xfId="0" applyFont="1" applyFill="1" applyBorder="1" applyAlignment="1">
      <alignment horizontal="right" vertical="center"/>
    </xf>
    <xf numFmtId="0" fontId="29" fillId="12" borderId="3" xfId="0" applyFont="1" applyFill="1" applyBorder="1" applyAlignment="1">
      <alignment horizontal="right" vertical="center"/>
    </xf>
    <xf numFmtId="0" fontId="65" fillId="7" borderId="26" xfId="0" applyFont="1" applyFill="1" applyBorder="1" applyAlignment="1" applyProtection="1">
      <alignment horizontal="center" vertical="center"/>
      <protection hidden="1"/>
    </xf>
    <xf numFmtId="0" fontId="1" fillId="9" borderId="4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9" fillId="7" borderId="0" xfId="0" applyFont="1" applyFill="1" applyAlignment="1">
      <alignment horizontal="left" vertical="center"/>
    </xf>
    <xf numFmtId="0" fontId="1" fillId="11" borderId="73" xfId="0" applyFont="1" applyFill="1" applyBorder="1" applyAlignment="1" applyProtection="1">
      <alignment vertical="center"/>
      <protection locked="0"/>
    </xf>
    <xf numFmtId="0" fontId="1" fillId="11" borderId="74" xfId="0" applyFont="1" applyFill="1" applyBorder="1" applyAlignment="1" applyProtection="1">
      <alignment vertical="center"/>
      <protection locked="0"/>
    </xf>
    <xf numFmtId="0" fontId="1" fillId="11" borderId="75" xfId="0" applyFont="1" applyFill="1" applyBorder="1" applyAlignment="1" applyProtection="1">
      <alignment vertical="center"/>
      <protection locked="0"/>
    </xf>
    <xf numFmtId="0" fontId="1" fillId="11" borderId="76" xfId="0" applyFont="1" applyFill="1" applyBorder="1" applyAlignment="1" applyProtection="1">
      <alignment vertical="center"/>
      <protection locked="0"/>
    </xf>
    <xf numFmtId="0" fontId="68" fillId="7" borderId="28" xfId="0" applyFont="1" applyFill="1" applyBorder="1" applyAlignment="1">
      <alignment horizontal="center" vertical="center"/>
    </xf>
    <xf numFmtId="0" fontId="68" fillId="7" borderId="77" xfId="0" applyFont="1" applyFill="1" applyBorder="1" applyAlignment="1">
      <alignment horizontal="center" vertical="center"/>
    </xf>
    <xf numFmtId="0" fontId="70" fillId="7" borderId="78" xfId="0" applyFont="1" applyFill="1" applyBorder="1" applyAlignment="1">
      <alignment horizontal="center" vertical="center" wrapText="1"/>
    </xf>
    <xf numFmtId="0" fontId="70" fillId="7" borderId="3" xfId="0" applyFont="1" applyFill="1" applyBorder="1" applyAlignment="1">
      <alignment horizontal="center" vertical="center" wrapText="1"/>
    </xf>
    <xf numFmtId="0" fontId="1" fillId="11" borderId="69" xfId="0" applyFont="1" applyFill="1" applyBorder="1" applyAlignment="1" applyProtection="1">
      <alignment vertical="center"/>
      <protection locked="0"/>
    </xf>
    <xf numFmtId="0" fontId="1" fillId="11" borderId="70" xfId="0" applyFont="1" applyFill="1" applyBorder="1" applyAlignment="1" applyProtection="1">
      <alignment vertical="center"/>
      <protection locked="0"/>
    </xf>
    <xf numFmtId="0" fontId="1" fillId="11" borderId="71" xfId="0" applyFont="1" applyFill="1" applyBorder="1" applyAlignment="1" applyProtection="1">
      <alignment vertical="center"/>
      <protection locked="0"/>
    </xf>
    <xf numFmtId="0" fontId="1" fillId="11" borderId="72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1" fillId="7" borderId="15" xfId="0" applyFont="1" applyFill="1" applyBorder="1" applyAlignment="1">
      <alignment horizontal="left" vertical="center"/>
    </xf>
    <xf numFmtId="0" fontId="41" fillId="7" borderId="15" xfId="0" applyFont="1" applyFill="1" applyBorder="1" applyAlignment="1">
      <alignment horizontal="center" vertical="center"/>
    </xf>
    <xf numFmtId="0" fontId="3" fillId="7" borderId="62" xfId="0" applyFont="1" applyFill="1" applyBorder="1" applyAlignment="1">
      <alignment horizontal="left"/>
    </xf>
    <xf numFmtId="0" fontId="3" fillId="7" borderId="25" xfId="0" applyFont="1" applyFill="1" applyBorder="1" applyAlignment="1">
      <alignment horizontal="left"/>
    </xf>
    <xf numFmtId="0" fontId="3" fillId="7" borderId="63" xfId="0" applyFont="1" applyFill="1" applyBorder="1" applyAlignment="1">
      <alignment horizontal="left"/>
    </xf>
    <xf numFmtId="49" fontId="122" fillId="7" borderId="0" xfId="0" applyNumberFormat="1" applyFont="1" applyFill="1" applyAlignment="1">
      <alignment horizontal="right" vertical="top"/>
    </xf>
    <xf numFmtId="3" fontId="28" fillId="12" borderId="3" xfId="0" applyNumberFormat="1" applyFont="1" applyFill="1" applyBorder="1" applyAlignment="1">
      <alignment horizontal="right" vertical="center"/>
    </xf>
    <xf numFmtId="0" fontId="41" fillId="7" borderId="12" xfId="0" applyFont="1" applyFill="1" applyBorder="1" applyAlignment="1">
      <alignment horizontal="left" vertical="top"/>
    </xf>
    <xf numFmtId="0" fontId="2" fillId="7" borderId="28" xfId="0" applyFont="1" applyFill="1" applyBorder="1" applyAlignment="1">
      <alignment horizontal="right" vertical="center"/>
    </xf>
    <xf numFmtId="0" fontId="2" fillId="7" borderId="3" xfId="0" applyFont="1" applyFill="1" applyBorder="1" applyAlignment="1">
      <alignment horizontal="right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128" fillId="0" borderId="0" xfId="1" applyFont="1" applyFill="1" applyBorder="1" applyAlignment="1" applyProtection="1">
      <alignment horizontal="center" vertical="center"/>
    </xf>
    <xf numFmtId="0" fontId="127" fillId="0" borderId="0" xfId="0" applyFont="1" applyAlignment="1">
      <alignment horizontal="center"/>
    </xf>
    <xf numFmtId="0" fontId="85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83" fillId="11" borderId="48" xfId="0" applyFont="1" applyFill="1" applyBorder="1" applyAlignment="1">
      <alignment horizontal="center" vertical="center"/>
    </xf>
    <xf numFmtId="0" fontId="83" fillId="11" borderId="49" xfId="0" applyFont="1" applyFill="1" applyBorder="1" applyAlignment="1">
      <alignment horizontal="center" vertical="center"/>
    </xf>
    <xf numFmtId="0" fontId="83" fillId="11" borderId="50" xfId="0" applyFont="1" applyFill="1" applyBorder="1" applyAlignment="1">
      <alignment horizontal="center" vertical="center"/>
    </xf>
    <xf numFmtId="0" fontId="76" fillId="11" borderId="28" xfId="0" applyFont="1" applyFill="1" applyBorder="1" applyAlignment="1" applyProtection="1">
      <alignment horizontal="left" vertical="center"/>
      <protection locked="0"/>
    </xf>
    <xf numFmtId="0" fontId="76" fillId="11" borderId="3" xfId="0" applyFont="1" applyFill="1" applyBorder="1" applyAlignment="1" applyProtection="1">
      <alignment horizontal="left" vertical="center"/>
      <protection locked="0"/>
    </xf>
    <xf numFmtId="0" fontId="33" fillId="11" borderId="28" xfId="0" applyFont="1" applyFill="1" applyBorder="1" applyAlignment="1" applyProtection="1">
      <alignment horizontal="left" vertical="center"/>
      <protection locked="0"/>
    </xf>
    <xf numFmtId="0" fontId="33" fillId="11" borderId="3" xfId="0" applyFont="1" applyFill="1" applyBorder="1" applyAlignment="1" applyProtection="1">
      <alignment horizontal="left" vertical="center"/>
      <protection locked="0"/>
    </xf>
    <xf numFmtId="0" fontId="1" fillId="0" borderId="1" xfId="3" applyFont="1" applyBorder="1" applyAlignment="1">
      <alignment horizontal="left" vertical="center" wrapText="1"/>
    </xf>
    <xf numFmtId="0" fontId="1" fillId="0" borderId="54" xfId="3" applyFont="1" applyBorder="1" applyAlignment="1">
      <alignment horizontal="left" vertical="center" wrapText="1"/>
    </xf>
    <xf numFmtId="0" fontId="1" fillId="11" borderId="1" xfId="3" applyFont="1" applyFill="1" applyBorder="1" applyAlignment="1">
      <alignment horizontal="left" vertical="center" wrapText="1"/>
    </xf>
    <xf numFmtId="0" fontId="1" fillId="11" borderId="54" xfId="3" applyFont="1" applyFill="1" applyBorder="1" applyAlignment="1">
      <alignment horizontal="left" vertical="center" wrapText="1"/>
    </xf>
    <xf numFmtId="0" fontId="3" fillId="19" borderId="1" xfId="0" applyFont="1" applyFill="1" applyBorder="1" applyAlignment="1">
      <alignment horizontal="left" vertical="center"/>
    </xf>
    <xf numFmtId="0" fontId="3" fillId="19" borderId="54" xfId="0" applyFont="1" applyFill="1" applyBorder="1" applyAlignment="1">
      <alignment horizontal="left" vertical="center"/>
    </xf>
    <xf numFmtId="0" fontId="3" fillId="19" borderId="1" xfId="3" applyFont="1" applyFill="1" applyBorder="1" applyAlignment="1">
      <alignment horizontal="left" vertical="center" wrapText="1"/>
    </xf>
    <xf numFmtId="0" fontId="3" fillId="19" borderId="54" xfId="3" applyFont="1" applyFill="1" applyBorder="1" applyAlignment="1">
      <alignment horizontal="left" vertical="center" wrapText="1"/>
    </xf>
    <xf numFmtId="0" fontId="3" fillId="19" borderId="56" xfId="0" applyFont="1" applyFill="1" applyBorder="1" applyAlignment="1">
      <alignment horizontal="left" vertical="center"/>
    </xf>
    <xf numFmtId="0" fontId="3" fillId="19" borderId="57" xfId="0" applyFont="1" applyFill="1" applyBorder="1" applyAlignment="1">
      <alignment horizontal="left" vertical="center"/>
    </xf>
    <xf numFmtId="0" fontId="64" fillId="16" borderId="48" xfId="0" applyFont="1" applyFill="1" applyBorder="1" applyAlignment="1">
      <alignment horizontal="center" vertical="center"/>
    </xf>
    <xf numFmtId="0" fontId="64" fillId="16" borderId="49" xfId="0" applyFont="1" applyFill="1" applyBorder="1" applyAlignment="1">
      <alignment horizontal="center" vertical="center"/>
    </xf>
    <xf numFmtId="0" fontId="64" fillId="16" borderId="50" xfId="0" applyFont="1" applyFill="1" applyBorder="1" applyAlignment="1">
      <alignment horizontal="center" vertical="center"/>
    </xf>
    <xf numFmtId="0" fontId="64" fillId="14" borderId="48" xfId="0" applyFont="1" applyFill="1" applyBorder="1" applyAlignment="1">
      <alignment horizontal="center" vertical="center"/>
    </xf>
    <xf numFmtId="0" fontId="64" fillId="14" borderId="50" xfId="0" applyFont="1" applyFill="1" applyBorder="1" applyAlignment="1">
      <alignment horizontal="center" vertical="center"/>
    </xf>
    <xf numFmtId="0" fontId="88" fillId="17" borderId="1" xfId="3" applyFont="1" applyFill="1" applyBorder="1" applyAlignment="1">
      <alignment horizontal="center" vertical="center"/>
    </xf>
    <xf numFmtId="0" fontId="88" fillId="17" borderId="54" xfId="3" applyFont="1" applyFill="1" applyBorder="1" applyAlignment="1">
      <alignment horizontal="center" vertical="center"/>
    </xf>
    <xf numFmtId="0" fontId="1" fillId="11" borderId="28" xfId="3" applyFont="1" applyFill="1" applyBorder="1" applyAlignment="1">
      <alignment horizontal="left" vertical="center" wrapText="1"/>
    </xf>
    <xf numFmtId="0" fontId="1" fillId="11" borderId="45" xfId="3" applyFont="1" applyFill="1" applyBorder="1" applyAlignment="1">
      <alignment horizontal="left" vertical="center" wrapText="1"/>
    </xf>
    <xf numFmtId="0" fontId="38" fillId="0" borderId="0" xfId="0" applyFont="1" applyAlignment="1">
      <alignment horizontal="left"/>
    </xf>
    <xf numFmtId="0" fontId="89" fillId="17" borderId="1" xfId="3" applyFont="1" applyFill="1" applyBorder="1" applyAlignment="1">
      <alignment horizontal="center"/>
    </xf>
    <xf numFmtId="0" fontId="89" fillId="17" borderId="54" xfId="3" applyFont="1" applyFill="1" applyBorder="1" applyAlignment="1">
      <alignment horizontal="center"/>
    </xf>
    <xf numFmtId="0" fontId="1" fillId="0" borderId="53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11" borderId="53" xfId="3" applyFont="1" applyFill="1" applyBorder="1" applyAlignment="1">
      <alignment horizontal="left" vertical="center" wrapText="1"/>
    </xf>
    <xf numFmtId="0" fontId="1" fillId="11" borderId="29" xfId="3" applyFont="1" applyFill="1" applyBorder="1" applyAlignment="1">
      <alignment horizontal="left" vertical="center" wrapText="1"/>
    </xf>
    <xf numFmtId="0" fontId="1" fillId="11" borderId="40" xfId="3" applyFont="1" applyFill="1" applyBorder="1" applyAlignment="1">
      <alignment horizontal="left" vertical="center" wrapText="1"/>
    </xf>
    <xf numFmtId="0" fontId="94" fillId="0" borderId="40" xfId="0" applyFont="1" applyBorder="1" applyAlignment="1">
      <alignment horizontal="right" vertical="center"/>
    </xf>
    <xf numFmtId="0" fontId="91" fillId="7" borderId="28" xfId="0" applyFont="1" applyFill="1" applyBorder="1" applyAlignment="1">
      <alignment horizontal="center" vertical="center"/>
    </xf>
    <xf numFmtId="0" fontId="1" fillId="0" borderId="40" xfId="0" applyFont="1" applyBorder="1"/>
    <xf numFmtId="0" fontId="44" fillId="7" borderId="0" xfId="0" applyFont="1" applyFill="1" applyAlignment="1">
      <alignment horizontal="center" vertical="center"/>
    </xf>
    <xf numFmtId="0" fontId="91" fillId="7" borderId="40" xfId="0" applyFont="1" applyFill="1" applyBorder="1" applyAlignment="1">
      <alignment horizontal="center" vertical="center"/>
    </xf>
    <xf numFmtId="0" fontId="91" fillId="7" borderId="3" xfId="0" applyFont="1" applyFill="1" applyBorder="1" applyAlignment="1">
      <alignment horizontal="center" vertical="center"/>
    </xf>
    <xf numFmtId="0" fontId="45" fillId="0" borderId="85" xfId="0" applyFont="1" applyBorder="1" applyAlignment="1" applyProtection="1">
      <alignment horizontal="center" vertical="center"/>
      <protection hidden="1"/>
    </xf>
    <xf numFmtId="0" fontId="45" fillId="0" borderId="86" xfId="0" applyFont="1" applyBorder="1" applyAlignment="1" applyProtection="1">
      <alignment horizontal="center" vertical="center"/>
      <protection hidden="1"/>
    </xf>
    <xf numFmtId="0" fontId="45" fillId="0" borderId="87" xfId="0" applyFont="1" applyBorder="1" applyAlignment="1" applyProtection="1">
      <alignment horizontal="center" vertical="center"/>
      <protection hidden="1"/>
    </xf>
    <xf numFmtId="0" fontId="45" fillId="0" borderId="82" xfId="0" applyFont="1" applyBorder="1" applyAlignment="1" applyProtection="1">
      <alignment horizontal="center" vertical="center"/>
      <protection hidden="1"/>
    </xf>
    <xf numFmtId="164" fontId="29" fillId="14" borderId="28" xfId="0" applyNumberFormat="1" applyFont="1" applyFill="1" applyBorder="1" applyAlignment="1">
      <alignment horizontal="right"/>
    </xf>
    <xf numFmtId="164" fontId="29" fillId="14" borderId="3" xfId="0" applyNumberFormat="1" applyFont="1" applyFill="1" applyBorder="1" applyAlignment="1">
      <alignment horizontal="right"/>
    </xf>
    <xf numFmtId="0" fontId="28" fillId="18" borderId="0" xfId="0" applyFont="1" applyFill="1" applyAlignment="1">
      <alignment horizontal="center"/>
    </xf>
    <xf numFmtId="164" fontId="29" fillId="14" borderId="48" xfId="0" applyNumberFormat="1" applyFont="1" applyFill="1" applyBorder="1" applyAlignment="1" applyProtection="1">
      <alignment horizontal="right" vertical="center"/>
      <protection hidden="1"/>
    </xf>
    <xf numFmtId="164" fontId="29" fillId="14" borderId="50" xfId="0" applyNumberFormat="1" applyFont="1" applyFill="1" applyBorder="1" applyAlignment="1" applyProtection="1">
      <alignment horizontal="right" vertical="center"/>
      <protection hidden="1"/>
    </xf>
    <xf numFmtId="0" fontId="28" fillId="18" borderId="0" xfId="0" applyFont="1" applyFill="1" applyAlignment="1">
      <alignment horizontal="center" vertical="center"/>
    </xf>
    <xf numFmtId="0" fontId="106" fillId="18" borderId="0" xfId="0" applyFont="1" applyFill="1" applyAlignment="1">
      <alignment horizontal="center"/>
    </xf>
    <xf numFmtId="165" fontId="83" fillId="18" borderId="0" xfId="4" quotePrefix="1" applyFont="1" applyFill="1" applyBorder="1" applyAlignment="1" applyProtection="1">
      <alignment horizontal="center"/>
    </xf>
    <xf numFmtId="165" fontId="33" fillId="18" borderId="0" xfId="0" applyNumberFormat="1" applyFont="1" applyFill="1" applyAlignment="1">
      <alignment horizontal="center"/>
    </xf>
    <xf numFmtId="165" fontId="33" fillId="18" borderId="0" xfId="4" applyFont="1" applyFill="1" applyBorder="1" applyAlignment="1" applyProtection="1">
      <alignment horizontal="right"/>
    </xf>
    <xf numFmtId="165" fontId="83" fillId="18" borderId="0" xfId="4" applyFont="1" applyFill="1" applyBorder="1" applyAlignment="1" applyProtection="1">
      <alignment horizontal="right"/>
    </xf>
    <xf numFmtId="165" fontId="33" fillId="18" borderId="0" xfId="0" applyNumberFormat="1" applyFont="1" applyFill="1" applyAlignment="1">
      <alignment horizontal="right"/>
    </xf>
    <xf numFmtId="0" fontId="28" fillId="18" borderId="0" xfId="0" applyFont="1" applyFill="1" applyAlignment="1">
      <alignment horizontal="left"/>
    </xf>
    <xf numFmtId="0" fontId="104" fillId="18" borderId="0" xfId="0" applyFont="1" applyFill="1" applyAlignment="1">
      <alignment horizontal="center" vertical="center"/>
    </xf>
    <xf numFmtId="165" fontId="33" fillId="18" borderId="0" xfId="4" applyFont="1" applyFill="1" applyBorder="1" applyAlignment="1" applyProtection="1">
      <alignment horizontal="center"/>
    </xf>
    <xf numFmtId="166" fontId="29" fillId="14" borderId="28" xfId="0" applyNumberFormat="1" applyFont="1" applyFill="1" applyBorder="1" applyAlignment="1" applyProtection="1">
      <alignment horizontal="right" vertical="center"/>
      <protection hidden="1"/>
    </xf>
    <xf numFmtId="166" fontId="29" fillId="14" borderId="3" xfId="0" applyNumberFormat="1" applyFont="1" applyFill="1" applyBorder="1" applyAlignment="1" applyProtection="1">
      <alignment horizontal="right" vertical="center"/>
      <protection hidden="1"/>
    </xf>
    <xf numFmtId="0" fontId="98" fillId="0" borderId="28" xfId="0" applyFont="1" applyBorder="1" applyProtection="1">
      <protection hidden="1"/>
    </xf>
    <xf numFmtId="0" fontId="98" fillId="0" borderId="3" xfId="0" applyFont="1" applyBorder="1" applyProtection="1">
      <protection hidden="1"/>
    </xf>
    <xf numFmtId="0" fontId="98" fillId="0" borderId="28" xfId="0" applyFont="1" applyBorder="1" applyAlignment="1" applyProtection="1">
      <alignment horizontal="left"/>
      <protection hidden="1"/>
    </xf>
    <xf numFmtId="0" fontId="98" fillId="0" borderId="3" xfId="0" applyFont="1" applyBorder="1" applyAlignment="1" applyProtection="1">
      <alignment horizontal="left"/>
      <protection hidden="1"/>
    </xf>
    <xf numFmtId="0" fontId="117" fillId="18" borderId="58" xfId="0" applyFont="1" applyFill="1" applyBorder="1" applyAlignment="1">
      <alignment horizontal="center"/>
    </xf>
    <xf numFmtId="0" fontId="118" fillId="18" borderId="58" xfId="0" applyFont="1" applyFill="1" applyBorder="1" applyAlignment="1">
      <alignment horizontal="center"/>
    </xf>
    <xf numFmtId="0" fontId="116" fillId="0" borderId="28" xfId="0" applyFont="1" applyBorder="1" applyAlignment="1" applyProtection="1">
      <alignment horizontal="right"/>
      <protection hidden="1"/>
    </xf>
    <xf numFmtId="0" fontId="116" fillId="0" borderId="3" xfId="0" applyFont="1" applyBorder="1" applyAlignment="1" applyProtection="1">
      <alignment horizontal="right"/>
      <protection hidden="1"/>
    </xf>
    <xf numFmtId="0" fontId="29" fillId="18" borderId="0" xfId="0" quotePrefix="1" applyFont="1" applyFill="1" applyAlignment="1" applyProtection="1">
      <alignment horizontal="right"/>
      <protection hidden="1"/>
    </xf>
    <xf numFmtId="0" fontId="98" fillId="0" borderId="28" xfId="0" applyFont="1" applyBorder="1" applyAlignment="1" applyProtection="1">
      <alignment horizontal="right"/>
      <protection hidden="1"/>
    </xf>
    <xf numFmtId="0" fontId="98" fillId="0" borderId="3" xfId="0" applyFont="1" applyBorder="1" applyAlignment="1" applyProtection="1">
      <alignment horizontal="right"/>
      <protection hidden="1"/>
    </xf>
    <xf numFmtId="0" fontId="98" fillId="18" borderId="0" xfId="0" applyFont="1" applyFill="1" applyProtection="1">
      <protection hidden="1"/>
    </xf>
    <xf numFmtId="0" fontId="98" fillId="0" borderId="1" xfId="0" applyFont="1" applyBorder="1" applyProtection="1">
      <protection hidden="1"/>
    </xf>
    <xf numFmtId="0" fontId="29" fillId="18" borderId="0" xfId="0" applyFont="1" applyFill="1" applyAlignment="1" applyProtection="1">
      <alignment horizontal="right"/>
      <protection hidden="1"/>
    </xf>
    <xf numFmtId="0" fontId="29" fillId="18" borderId="10" xfId="0" applyFont="1" applyFill="1" applyBorder="1" applyAlignment="1" applyProtection="1">
      <alignment horizontal="right"/>
      <protection hidden="1"/>
    </xf>
    <xf numFmtId="0" fontId="1" fillId="18" borderId="0" xfId="0" applyFont="1" applyFill="1" applyProtection="1">
      <protection hidden="1"/>
    </xf>
    <xf numFmtId="0" fontId="98" fillId="0" borderId="1" xfId="0" applyFont="1" applyBorder="1" applyAlignment="1" applyProtection="1">
      <alignment horizontal="left"/>
      <protection hidden="1"/>
    </xf>
    <xf numFmtId="0" fontId="29" fillId="18" borderId="10" xfId="0" quotePrefix="1" applyFont="1" applyFill="1" applyBorder="1" applyAlignment="1" applyProtection="1">
      <alignment horizontal="right"/>
      <protection hidden="1"/>
    </xf>
    <xf numFmtId="0" fontId="33" fillId="11" borderId="1" xfId="0" applyFont="1" applyFill="1" applyBorder="1" applyAlignment="1">
      <alignment horizontal="center" vertical="center"/>
    </xf>
    <xf numFmtId="0" fontId="33" fillId="11" borderId="54" xfId="0" applyFont="1" applyFill="1" applyBorder="1" applyAlignment="1">
      <alignment horizontal="center" vertical="center"/>
    </xf>
    <xf numFmtId="0" fontId="113" fillId="18" borderId="0" xfId="0" applyFont="1" applyFill="1" applyAlignment="1">
      <alignment horizontal="center" vertical="center"/>
    </xf>
    <xf numFmtId="0" fontId="112" fillId="18" borderId="0" xfId="0" quotePrefix="1" applyFont="1" applyFill="1" applyAlignment="1">
      <alignment horizontal="center"/>
    </xf>
    <xf numFmtId="0" fontId="115" fillId="18" borderId="26" xfId="0" applyFont="1" applyFill="1" applyBorder="1" applyAlignment="1" applyProtection="1">
      <alignment horizontal="center" vertical="center"/>
      <protection hidden="1"/>
    </xf>
    <xf numFmtId="0" fontId="115" fillId="18" borderId="12" xfId="0" applyFont="1" applyFill="1" applyBorder="1" applyAlignment="1" applyProtection="1">
      <alignment horizontal="center" vertical="center"/>
      <protection hidden="1"/>
    </xf>
  </cellXfs>
  <cellStyles count="5">
    <cellStyle name="Collegamento ipertestuale" xfId="1" builtinId="8"/>
    <cellStyle name="Euro" xfId="2" xr:uid="{00000000-0005-0000-0000-000001000000}"/>
    <cellStyle name="Normale" xfId="0" builtinId="0"/>
    <cellStyle name="Normale_Codici" xfId="3" xr:uid="{00000000-0005-0000-0000-000003000000}"/>
    <cellStyle name="Valuta" xfId="4" builtinId="4"/>
  </cellStyles>
  <dxfs count="9"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0000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5</xdr:row>
      <xdr:rowOff>1089</xdr:rowOff>
    </xdr:from>
    <xdr:to>
      <xdr:col>9</xdr:col>
      <xdr:colOff>583406</xdr:colOff>
      <xdr:row>23</xdr:row>
      <xdr:rowOff>142875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4313" y="882152"/>
          <a:ext cx="7393781" cy="3177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L’Ufficio Economato diocesano ha predisposto un file Excel per l’elaborazione del Bilancio parrocchiale e la compilazione automatica del Modello di Rendiconto consuntivo parrocchiale. Si tratta di uno strumento semplice ma utile per mantenere sotto controllo la situazione economica della Parrocchia. 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Il file è composto da: 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a) Un foglio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TESTATA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dove accorre inserire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l’AVANZO DI GESTIONE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della CASSA e della BANCA/POSTA dell’anno precedente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b) Un foglio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CODICI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nel quale sono riportati i codici corretti da inserire nel foglio di REGISTRO.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c) </a:t>
          </a:r>
          <a:r>
            <a:rPr lang="it-IT" sz="1200" b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DUE fogli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REGISTRO 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(CASSA – BANCA/POSTA) dove occorre inserire, giorno per giorno, tutte le voci di Cassa e di Banca in entrata e in uscita (da inserire nelle </a:t>
          </a:r>
          <a:r>
            <a:rPr lang="it-IT" sz="1200" i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rispettive colonne, </a:t>
          </a:r>
          <a:r>
            <a:rPr lang="it-IT" sz="1200" b="0" i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assegnando il corretto codice).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d) Altri DUE fogli di </a:t>
          </a:r>
          <a:r>
            <a:rPr lang="it-IT" sz="120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ENTRATA</a:t>
          </a:r>
          <a:r>
            <a:rPr lang="it-IT" sz="12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e DUE fogli di </a:t>
          </a:r>
          <a:r>
            <a:rPr lang="it-IT" sz="1200" b="1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USCITA</a:t>
          </a:r>
          <a:r>
            <a:rPr lang="it-IT" sz="12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, uno per la CASSA, uno per la BANCA/POSTA che forniscono un quadro istantaneo della situazione economica e del flusso economico.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e) Infine il foglio con il </a:t>
          </a:r>
          <a:r>
            <a:rPr lang="it-IT" sz="1200" b="1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RENDICONTO PARROCHIALE per la Curia (da consegnare)</a:t>
          </a:r>
          <a:r>
            <a:rPr lang="it-IT" sz="12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, automaticamente calcolato, dove sono riportati i totali annuali per ogni voce assegnata nei fogli di Registro Cassa e Registro Banca/Posta.</a:t>
          </a:r>
        </a:p>
        <a:p>
          <a:pPr algn="just">
            <a:lnSpc>
              <a:spcPct val="100000"/>
            </a:lnSpc>
            <a:spcAft>
              <a:spcPts val="600"/>
            </a:spcAft>
          </a:pPr>
          <a:endParaRPr lang="it-IT" sz="1400" baseline="0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endParaRPr lang="it-IT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215684</xdr:colOff>
      <xdr:row>25</xdr:row>
      <xdr:rowOff>59531</xdr:rowOff>
    </xdr:from>
    <xdr:to>
      <xdr:col>9</xdr:col>
      <xdr:colOff>500061</xdr:colOff>
      <xdr:row>71</xdr:row>
      <xdr:rowOff>11906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5684" y="4333875"/>
          <a:ext cx="7309065" cy="7596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Inserimento dati: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 foglio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"TESTATA"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sufficiente inserire il nome Parrocchia (es. Santa Maria Assunta), l'indirizzo e il codice fiscale della Parrocchia, nonché l'anno di esercizio (attualmente già inserito il 2025) e gli avanzi di gestione dell’anno precedente. 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Nei fogli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"REGISTRO"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occorre inserire solo i dati, in particolare: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MESE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(formato numerico: 1, 2…) questo elemento è importante perché è quello che permette al file di collocare, nei fogli seguenti, nella giusta sequenza temporale i dati inseriti;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(formato numerico: 1, 2, 3, 4… );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Una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DESCRIZIONE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della voce di entrata o di uscita che si intende registrare;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dell'entrata o dell'uscita, riportando nella colonna a fianco il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relativo CODICE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numerico (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CODICI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riguardante la descrizione dell’operazione o utilizzando il menu della tendina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In caso di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VERSAMENTO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 Cassa in Banca/Posta  occorre scrivere la stessa operazione sia nel Registro Cassa (in USCITA) come anche nel Registro Banca/Posta (in ENTRATA);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 caso di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PRELIEVO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 Banca in Cassa/Posta occorre scrivere la stessa operazione sia nel Registro Cassa (in ENTRATA) come anche nel Registro Banca/Posta (in USCITA);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L'inserimento dei valori non è necessario che sia sequenziale (in ordine di tempo): gli importi verranno infatti automaticamente attribuiti al mese corretto in base al MESE e alla DATA inseriti; </a:t>
          </a:r>
        </a:p>
        <a:p>
          <a:pPr algn="just">
            <a:spcAft>
              <a:spcPts val="600"/>
            </a:spcAft>
          </a:pP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termine di ogni anno il foglio può essere riutilizzato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salvandolo con nome diverso, cancellando semplicemente tutte le registrazioni dell'anno corrente nei fogli "Registro", ed </a:t>
          </a:r>
          <a:r>
            <a:rPr lang="it-IT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inserendo nel foglio TESTATA il nuovo anno </a:t>
          </a:r>
          <a:r>
            <a:rPr lang="it-IT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formato numerico (es. 2026) e gli avanzi di gestione dell'anno precedente;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Si tenga presente che: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 fogli sono tutti protetti da una password. Per qualsiasi richiesta di modifiche o inserimento rivolgersi all’Ufficio Economato.  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Anche il </a:t>
          </a: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foglio REGISTRO </a:t>
          </a: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stato preimpostato </a:t>
          </a: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la stampa </a:t>
          </a: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l'archiviazione a fine anno, tuttavia in base alle righe effettivamente utilizzate sarà necessario stampare solo le pagine non vuote (</a:t>
          </a:r>
          <a:r>
            <a:rPr lang="it-IT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utilizzare la funzione ANTEPRIMA DI STAMPA</a:t>
          </a: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pPr algn="just">
            <a:spcAft>
              <a:spcPts val="600"/>
            </a:spcAft>
          </a:pPr>
          <a:r>
            <a:rPr lang="it-IT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ulteriori chiarimenti o per segnalare eventuali problemi o malfunzionamenti è possibile rivolgersi direttamente all’Ufficio Economato.</a:t>
          </a:r>
        </a:p>
        <a:p>
          <a:pPr>
            <a:lnSpc>
              <a:spcPct val="107000"/>
            </a:lnSpc>
            <a:spcAft>
              <a:spcPts val="800"/>
            </a:spcAft>
          </a:pPr>
          <a:endParaRPr lang="it-IT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119063</xdr:colOff>
      <xdr:row>41</xdr:row>
      <xdr:rowOff>119061</xdr:rowOff>
    </xdr:from>
    <xdr:to>
      <xdr:col>9</xdr:col>
      <xdr:colOff>200119</xdr:colOff>
      <xdr:row>42</xdr:row>
      <xdr:rowOff>152427</xdr:rowOff>
    </xdr:to>
    <xdr:pic>
      <xdr:nvPicPr>
        <xdr:cNvPr id="5" name="Immagine 4" descr="Immagine che contiene Rettangolo, linea, schermata, testo&#10;&#10;Descrizione generata automaticamente">
          <a:extLst>
            <a:ext uri="{FF2B5EF4-FFF2-40B4-BE49-F238E27FC236}">
              <a16:creationId xmlns:a16="http://schemas.microsoft.com/office/drawing/2014/main" id="{CF9614A1-5176-499B-4829-B35FCB4D8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8438" y="7060405"/>
          <a:ext cx="676369" cy="2000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42006</xdr:colOff>
      <xdr:row>1</xdr:row>
      <xdr:rowOff>42517</xdr:rowOff>
    </xdr:from>
    <xdr:to>
      <xdr:col>2</xdr:col>
      <xdr:colOff>14654</xdr:colOff>
      <xdr:row>1</xdr:row>
      <xdr:rowOff>875325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506" y="577382"/>
          <a:ext cx="851879" cy="8328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40</xdr:row>
      <xdr:rowOff>0</xdr:rowOff>
    </xdr:from>
    <xdr:to>
      <xdr:col>4</xdr:col>
      <xdr:colOff>273562</xdr:colOff>
      <xdr:row>40</xdr:row>
      <xdr:rowOff>0</xdr:rowOff>
    </xdr:to>
    <xdr:sp macro="" textlink="">
      <xdr:nvSpPr>
        <xdr:cNvPr id="83" name="Text Box 21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438150" y="7620000"/>
          <a:ext cx="2544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9)</a:t>
          </a:r>
        </a:p>
      </xdr:txBody>
    </xdr:sp>
    <xdr:clientData/>
  </xdr:twoCellAnchor>
  <xdr:twoCellAnchor editAs="oneCell">
    <xdr:from>
      <xdr:col>2</xdr:col>
      <xdr:colOff>28575</xdr:colOff>
      <xdr:row>1</xdr:row>
      <xdr:rowOff>85725</xdr:rowOff>
    </xdr:from>
    <xdr:to>
      <xdr:col>5</xdr:col>
      <xdr:colOff>476250</xdr:colOff>
      <xdr:row>1</xdr:row>
      <xdr:rowOff>1238250</xdr:rowOff>
    </xdr:to>
    <xdr:pic>
      <xdr:nvPicPr>
        <xdr:cNvPr id="1180" name="Immagine 4" descr="logo_DIOCESIDIALBANO_trasparente.png">
          <a:extLst>
            <a:ext uri="{FF2B5EF4-FFF2-40B4-BE49-F238E27FC236}">
              <a16:creationId xmlns:a16="http://schemas.microsoft.com/office/drawing/2014/main" id="{00000000-0008-0000-0A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61925"/>
          <a:ext cx="13335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28574</xdr:colOff>
      <xdr:row>50</xdr:row>
      <xdr:rowOff>47625</xdr:rowOff>
    </xdr:from>
    <xdr:ext cx="6696075" cy="78105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8574" y="9363075"/>
          <a:ext cx="6696075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lang="it-IT" sz="1100">
              <a:latin typeface="Arial" pitchFamily="34" charset="0"/>
              <a:cs typeface="Arial" pitchFamily="34" charset="0"/>
            </a:rPr>
            <a:t>L'invio telematico dovrà avvenire entro il 31 marzo di ogni anno. Nei giorni successivi si potrà prendere appuntamento con l'Ufficio Amministrativo della Curia diocesana  per la verifica, la validazione e il ver-samento delle S. Messe binate/trinate e collettive.  In caso di compilazione solo cartacea, consegnare personalmente presso l'Ufficio Amministrativo. </a:t>
          </a:r>
          <a:r>
            <a:rPr lang="it-IT" sz="1100" b="1">
              <a:latin typeface="Arial" pitchFamily="34" charset="0"/>
              <a:cs typeface="Arial" pitchFamily="34" charset="0"/>
            </a:rPr>
            <a:t>Cliccare sull'indirizzo</a:t>
          </a:r>
          <a:r>
            <a:rPr lang="it-IT" sz="1100" b="1" baseline="0">
              <a:latin typeface="Arial" pitchFamily="34" charset="0"/>
              <a:cs typeface="Arial" pitchFamily="34" charset="0"/>
            </a:rPr>
            <a:t> e</a:t>
          </a:r>
          <a:r>
            <a:rPr lang="it-IT" sz="11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_mail per invio: </a:t>
          </a:r>
          <a:endParaRPr lang="it-IT" sz="1100" b="1">
            <a:latin typeface="Arial" pitchFamily="34" charset="0"/>
            <a:cs typeface="Arial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271</xdr:row>
          <xdr:rowOff>9525</xdr:rowOff>
        </xdr:from>
        <xdr:to>
          <xdr:col>6</xdr:col>
          <xdr:colOff>314325</xdr:colOff>
          <xdr:row>272</xdr:row>
          <xdr:rowOff>142875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5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272</xdr:row>
          <xdr:rowOff>57150</xdr:rowOff>
        </xdr:from>
        <xdr:to>
          <xdr:col>6</xdr:col>
          <xdr:colOff>266700</xdr:colOff>
          <xdr:row>273</xdr:row>
          <xdr:rowOff>76200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5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273</xdr:row>
          <xdr:rowOff>66675</xdr:rowOff>
        </xdr:from>
        <xdr:to>
          <xdr:col>6</xdr:col>
          <xdr:colOff>342900</xdr:colOff>
          <xdr:row>274</xdr:row>
          <xdr:rowOff>66675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5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274</xdr:row>
          <xdr:rowOff>57150</xdr:rowOff>
        </xdr:from>
        <xdr:to>
          <xdr:col>6</xdr:col>
          <xdr:colOff>247650</xdr:colOff>
          <xdr:row>275</xdr:row>
          <xdr:rowOff>66675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5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275</xdr:row>
          <xdr:rowOff>66675</xdr:rowOff>
        </xdr:from>
        <xdr:to>
          <xdr:col>6</xdr:col>
          <xdr:colOff>285750</xdr:colOff>
          <xdr:row>276</xdr:row>
          <xdr:rowOff>66675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5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276</xdr:row>
          <xdr:rowOff>57150</xdr:rowOff>
        </xdr:from>
        <xdr:to>
          <xdr:col>6</xdr:col>
          <xdr:colOff>361950</xdr:colOff>
          <xdr:row>277</xdr:row>
          <xdr:rowOff>66675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5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271</xdr:row>
          <xdr:rowOff>0</xdr:rowOff>
        </xdr:from>
        <xdr:to>
          <xdr:col>8</xdr:col>
          <xdr:colOff>314325</xdr:colOff>
          <xdr:row>272</xdr:row>
          <xdr:rowOff>133350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5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271</xdr:row>
          <xdr:rowOff>295275</xdr:rowOff>
        </xdr:from>
        <xdr:to>
          <xdr:col>8</xdr:col>
          <xdr:colOff>381000</xdr:colOff>
          <xdr:row>273</xdr:row>
          <xdr:rowOff>133350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5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272</xdr:row>
          <xdr:rowOff>266700</xdr:rowOff>
        </xdr:from>
        <xdr:to>
          <xdr:col>8</xdr:col>
          <xdr:colOff>314325</xdr:colOff>
          <xdr:row>274</xdr:row>
          <xdr:rowOff>171450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5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273</xdr:row>
          <xdr:rowOff>266700</xdr:rowOff>
        </xdr:from>
        <xdr:to>
          <xdr:col>8</xdr:col>
          <xdr:colOff>314325</xdr:colOff>
          <xdr:row>275</xdr:row>
          <xdr:rowOff>171450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5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274</xdr:row>
          <xdr:rowOff>266700</xdr:rowOff>
        </xdr:from>
        <xdr:to>
          <xdr:col>8</xdr:col>
          <xdr:colOff>314325</xdr:colOff>
          <xdr:row>276</xdr:row>
          <xdr:rowOff>171450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5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275</xdr:row>
          <xdr:rowOff>266700</xdr:rowOff>
        </xdr:from>
        <xdr:to>
          <xdr:col>8</xdr:col>
          <xdr:colOff>314325</xdr:colOff>
          <xdr:row>277</xdr:row>
          <xdr:rowOff>171450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5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286</xdr:row>
          <xdr:rowOff>19050</xdr:rowOff>
        </xdr:from>
        <xdr:to>
          <xdr:col>6</xdr:col>
          <xdr:colOff>438150</xdr:colOff>
          <xdr:row>286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5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287</xdr:row>
          <xdr:rowOff>0</xdr:rowOff>
        </xdr:from>
        <xdr:to>
          <xdr:col>6</xdr:col>
          <xdr:colOff>447675</xdr:colOff>
          <xdr:row>288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5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288</xdr:row>
          <xdr:rowOff>9525</xdr:rowOff>
        </xdr:from>
        <xdr:to>
          <xdr:col>6</xdr:col>
          <xdr:colOff>447675</xdr:colOff>
          <xdr:row>289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5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ministrazione@diocesiviterbo.i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12.xml"/><Relationship Id="rId1" Type="http://schemas.openxmlformats.org/officeDocument/2006/relationships/hyperlink" Target="mailto:renediconto@diocesiviterbo.it?subject=Invio%20rendiconto%20della%20Parrocchi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T227"/>
  <sheetViews>
    <sheetView showGridLines="0" showRowColHeaders="0" zoomScale="80" zoomScaleNormal="80" workbookViewId="0">
      <selection activeCell="Q46" sqref="Q46"/>
    </sheetView>
  </sheetViews>
  <sheetFormatPr defaultColWidth="8.85546875" defaultRowHeight="12.75" x14ac:dyDescent="0.2"/>
  <cols>
    <col min="1" max="1" width="6.7109375" style="4" customWidth="1"/>
    <col min="2" max="4" width="8.85546875" style="4"/>
    <col min="5" max="5" width="36.140625" style="4" customWidth="1"/>
    <col min="6" max="6" width="8.85546875" style="4" customWidth="1"/>
    <col min="7" max="14" width="8.85546875" style="4"/>
    <col min="15" max="15" width="7.28515625" style="4" customWidth="1"/>
    <col min="16" max="16" width="3.7109375" style="4" customWidth="1"/>
    <col min="17" max="17" width="5" style="4" customWidth="1"/>
    <col min="18" max="16384" width="8.85546875" style="4"/>
  </cols>
  <sheetData>
    <row r="1" spans="1:46" ht="15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ht="20.25" customHeight="1" x14ac:dyDescent="0.4">
      <c r="A2" s="791" t="s">
        <v>27</v>
      </c>
      <c r="B2" s="791"/>
      <c r="C2" s="791"/>
      <c r="D2" s="791"/>
      <c r="E2" s="791"/>
      <c r="F2" s="791"/>
      <c r="G2" s="791"/>
      <c r="H2" s="791"/>
      <c r="I2" s="791"/>
      <c r="J2" s="791"/>
      <c r="K2" s="534"/>
      <c r="L2" s="534"/>
      <c r="M2" s="534"/>
      <c r="N2" s="534"/>
      <c r="O2" s="534"/>
      <c r="P2" s="534"/>
      <c r="Q2" s="53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7.5" customHeight="1" x14ac:dyDescent="0.25">
      <c r="A3" s="535"/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12.75" customHeight="1" x14ac:dyDescent="0.25">
      <c r="A4" s="792" t="s">
        <v>272</v>
      </c>
      <c r="B4" s="792"/>
      <c r="C4" s="792"/>
      <c r="D4" s="792"/>
      <c r="E4" s="792"/>
      <c r="F4" s="792"/>
      <c r="G4" s="792"/>
      <c r="H4" s="792"/>
      <c r="I4" s="792"/>
      <c r="J4" s="792"/>
      <c r="K4" s="535"/>
      <c r="L4" s="535"/>
      <c r="M4" s="535"/>
      <c r="N4" s="535"/>
      <c r="O4" s="535"/>
      <c r="P4" s="535"/>
      <c r="Q4" s="535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x14ac:dyDescent="0.2">
      <c r="A5" s="792"/>
      <c r="B5" s="792"/>
      <c r="C5" s="792"/>
      <c r="D5" s="792"/>
      <c r="E5" s="792"/>
      <c r="F5" s="792"/>
      <c r="G5" s="792"/>
      <c r="H5" s="792"/>
      <c r="I5" s="792"/>
      <c r="J5" s="792"/>
      <c r="K5" s="8"/>
      <c r="L5" s="8"/>
      <c r="M5" s="8"/>
      <c r="N5" s="8"/>
      <c r="O5" s="8"/>
      <c r="P5" s="8"/>
      <c r="Q5" s="8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x14ac:dyDescent="0.2">
      <c r="A6"/>
      <c r="B6"/>
      <c r="C6"/>
      <c r="D6"/>
      <c r="E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x14ac:dyDescent="0.2">
      <c r="A7"/>
      <c r="B7"/>
      <c r="C7"/>
      <c r="D7"/>
      <c r="E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x14ac:dyDescent="0.2">
      <c r="A8"/>
      <c r="B8"/>
      <c r="C8"/>
      <c r="D8"/>
      <c r="E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x14ac:dyDescent="0.2">
      <c r="A9"/>
      <c r="B9"/>
      <c r="C9"/>
      <c r="D9"/>
      <c r="E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x14ac:dyDescent="0.2">
      <c r="A10"/>
      <c r="B10"/>
      <c r="C10"/>
      <c r="D10"/>
      <c r="E1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x14ac:dyDescent="0.2">
      <c r="A11"/>
      <c r="B11"/>
      <c r="C11"/>
      <c r="D11"/>
      <c r="E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x14ac:dyDescent="0.2">
      <c r="A13"/>
      <c r="B13"/>
      <c r="C13"/>
      <c r="D13"/>
      <c r="E13"/>
      <c r="F13" s="10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x14ac:dyDescent="0.2">
      <c r="A14"/>
      <c r="B14"/>
      <c r="C14"/>
      <c r="D14"/>
      <c r="E14"/>
      <c r="F14" s="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x14ac:dyDescent="0.2">
      <c r="A15"/>
      <c r="B15"/>
      <c r="C15"/>
      <c r="D15"/>
      <c r="E15"/>
      <c r="F15" s="8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ht="15.75" x14ac:dyDescent="0.25">
      <c r="A16"/>
      <c r="B16" s="538"/>
      <c r="C16"/>
      <c r="D16"/>
      <c r="E16"/>
      <c r="F16" s="8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x14ac:dyDescent="0.2">
      <c r="A17"/>
      <c r="B17"/>
      <c r="C17"/>
      <c r="D17"/>
      <c r="E17"/>
      <c r="F17" s="8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x14ac:dyDescent="0.2">
      <c r="A18"/>
      <c r="B18"/>
      <c r="C18"/>
      <c r="D18"/>
      <c r="E18"/>
      <c r="F18" s="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x14ac:dyDescent="0.2">
      <c r="A19"/>
      <c r="B19"/>
      <c r="C19"/>
      <c r="D19"/>
      <c r="E19"/>
      <c r="F19" s="53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x14ac:dyDescent="0.2">
      <c r="A20"/>
      <c r="B20"/>
      <c r="C20"/>
      <c r="D20"/>
      <c r="E20"/>
      <c r="F20" s="539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x14ac:dyDescent="0.2">
      <c r="A21"/>
      <c r="B21"/>
      <c r="C21"/>
      <c r="D21"/>
      <c r="E21"/>
      <c r="F21" s="539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x14ac:dyDescent="0.2">
      <c r="A22"/>
      <c r="B22"/>
      <c r="C22"/>
      <c r="D22"/>
      <c r="E22"/>
      <c r="F22" s="8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x14ac:dyDescent="0.2">
      <c r="A23"/>
      <c r="B23"/>
      <c r="C23"/>
      <c r="D23"/>
      <c r="E23"/>
      <c r="F23" s="8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x14ac:dyDescent="0.2">
      <c r="A24"/>
      <c r="B24"/>
      <c r="C24"/>
      <c r="D24"/>
      <c r="E24"/>
      <c r="F24" s="539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ht="15" customHeight="1" x14ac:dyDescent="0.25">
      <c r="A25"/>
      <c r="B25" s="794" t="s">
        <v>539</v>
      </c>
      <c r="C25" s="794"/>
      <c r="D25" s="794"/>
      <c r="E25" s="794"/>
      <c r="F25" s="794"/>
      <c r="G25" s="794"/>
      <c r="H25" s="794"/>
      <c r="I25" s="794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x14ac:dyDescent="0.2">
      <c r="A26"/>
      <c r="B26"/>
      <c r="C26"/>
      <c r="D26"/>
      <c r="E26"/>
      <c r="F26" s="539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x14ac:dyDescent="0.2">
      <c r="A27"/>
      <c r="B27"/>
      <c r="C27"/>
      <c r="D27"/>
      <c r="E27"/>
      <c r="F27" s="8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x14ac:dyDescent="0.2">
      <c r="A28"/>
      <c r="B28"/>
      <c r="C28"/>
      <c r="D28"/>
      <c r="E28"/>
      <c r="F28" s="53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x14ac:dyDescent="0.2">
      <c r="A29"/>
      <c r="B29"/>
      <c r="C29"/>
      <c r="D29"/>
      <c r="E29"/>
      <c r="F29" s="8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x14ac:dyDescent="0.2">
      <c r="A30"/>
      <c r="B30"/>
      <c r="C30"/>
      <c r="D30"/>
      <c r="E30"/>
      <c r="F30" s="8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x14ac:dyDescent="0.2">
      <c r="A31"/>
      <c r="B31"/>
      <c r="C31"/>
      <c r="D31"/>
      <c r="E31"/>
      <c r="F31" s="102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x14ac:dyDescent="0.2">
      <c r="A32"/>
      <c r="B32"/>
      <c r="C32"/>
      <c r="D32"/>
      <c r="E32"/>
      <c r="F32" s="539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x14ac:dyDescent="0.2">
      <c r="A33"/>
      <c r="B33"/>
      <c r="C33"/>
      <c r="D33"/>
      <c r="E33"/>
      <c r="F33" s="8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x14ac:dyDescent="0.2">
      <c r="A34"/>
      <c r="B34"/>
      <c r="C34"/>
      <c r="D34"/>
      <c r="E34"/>
      <c r="F34" s="8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x14ac:dyDescent="0.2">
      <c r="A35"/>
      <c r="B35"/>
      <c r="C35"/>
      <c r="D35"/>
      <c r="E35"/>
      <c r="F35" s="8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x14ac:dyDescent="0.2">
      <c r="A36"/>
      <c r="B36"/>
      <c r="C36"/>
      <c r="D36"/>
      <c r="E36"/>
      <c r="F36" s="8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x14ac:dyDescent="0.2">
      <c r="A37"/>
      <c r="B37"/>
      <c r="C37"/>
      <c r="D37"/>
      <c r="E37"/>
      <c r="F37" s="539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x14ac:dyDescent="0.2">
      <c r="A38"/>
      <c r="B38"/>
      <c r="C38"/>
      <c r="D38"/>
      <c r="E38"/>
      <c r="F38" s="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x14ac:dyDescent="0.2">
      <c r="A39"/>
      <c r="B39"/>
      <c r="C39"/>
      <c r="D39"/>
      <c r="E39"/>
      <c r="F39" s="5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x14ac:dyDescent="0.2">
      <c r="A40"/>
      <c r="B40"/>
      <c r="C40"/>
      <c r="D40"/>
      <c r="E40"/>
      <c r="F40" s="8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x14ac:dyDescent="0.2">
      <c r="A41"/>
      <c r="B41"/>
      <c r="C41"/>
      <c r="D41"/>
      <c r="E41"/>
      <c r="F41" s="8"/>
      <c r="G41" s="540"/>
      <c r="H41" s="540"/>
      <c r="I41" s="540"/>
      <c r="J41" s="540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x14ac:dyDescent="0.2">
      <c r="A42"/>
      <c r="B42"/>
      <c r="C42"/>
      <c r="D42"/>
      <c r="E42"/>
      <c r="F42" s="8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x14ac:dyDescent="0.2">
      <c r="A43"/>
      <c r="B43"/>
      <c r="C43"/>
      <c r="D43"/>
      <c r="E43"/>
      <c r="F43" s="539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 x14ac:dyDescent="0.2">
      <c r="A44"/>
      <c r="B44"/>
      <c r="C44"/>
      <c r="D44"/>
      <c r="E44"/>
      <c r="F44" s="539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 x14ac:dyDescent="0.2">
      <c r="A45"/>
      <c r="B45"/>
      <c r="C45"/>
      <c r="D45"/>
      <c r="E45"/>
      <c r="F45" s="539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 ht="1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46" ht="1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1:46" ht="6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1:46" ht="1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536"/>
      <c r="T51" s="536"/>
      <c r="U51" s="536"/>
      <c r="V51" s="536"/>
      <c r="W51" s="536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1:46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1:46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46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1:46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1:46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1:46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1:46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1:46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1:46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1:46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46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1:46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1:46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1:46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1:46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1:46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1:46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1:46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1:46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1:46" ht="12.75" customHeight="1" x14ac:dyDescent="0.2">
      <c r="A71"/>
      <c r="B71"/>
      <c r="C71"/>
      <c r="D71"/>
      <c r="E71"/>
      <c r="F71"/>
      <c r="G71"/>
      <c r="H71"/>
      <c r="I71"/>
      <c r="J71"/>
      <c r="K71" s="537"/>
      <c r="L71" s="537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1:46" x14ac:dyDescent="0.2">
      <c r="A72" s="793" t="s">
        <v>540</v>
      </c>
      <c r="B72" s="793"/>
      <c r="C72" s="793"/>
      <c r="D72" s="793"/>
      <c r="E72" s="793"/>
      <c r="F72" s="793"/>
      <c r="G72" s="793"/>
      <c r="H72" s="793"/>
      <c r="I72" s="793"/>
      <c r="J72" s="793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1:46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1:46" ht="15.75" x14ac:dyDescent="0.2">
      <c r="A74"/>
      <c r="B74"/>
      <c r="C74"/>
      <c r="D74" s="790" t="s">
        <v>271</v>
      </c>
      <c r="E74" s="790"/>
      <c r="F74" s="790"/>
      <c r="G74" s="790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1:46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1:46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1:46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1:46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1:46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1:46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1:46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1:46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1:46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1:46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1:46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1:46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1:46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1:46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1:46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1:46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1:46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1:46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1:46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1:46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1:46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1:46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1:46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1:46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1:46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1:46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1:46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1:46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1:46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1:46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1:46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1:46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1:46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1:46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1:46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1:46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1:46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1:46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1:46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1:46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1:46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1:46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1:46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1:46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1:46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1:46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1:46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1:46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1:46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1:46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</row>
    <row r="131" spans="1:46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1:46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1:46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1:46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1:46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1:46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1:46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1:46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1:46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1:46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1:46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1:46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1:46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1:46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1:46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1:46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1:46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1:46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</row>
    <row r="149" spans="1:46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</row>
    <row r="150" spans="1:46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</row>
    <row r="151" spans="1:46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</row>
    <row r="152" spans="1:46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</row>
    <row r="153" spans="1:46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</row>
    <row r="154" spans="1:46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</row>
    <row r="155" spans="1:46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</row>
    <row r="156" spans="1:46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</row>
    <row r="157" spans="1:46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</row>
    <row r="158" spans="1:46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</row>
    <row r="159" spans="1:46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</row>
    <row r="160" spans="1:46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</row>
    <row r="161" spans="1:46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</row>
    <row r="162" spans="1:46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</row>
    <row r="163" spans="1:46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</row>
    <row r="164" spans="1:46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</row>
    <row r="165" spans="1:46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</row>
    <row r="166" spans="1:46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</row>
    <row r="167" spans="1:46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</row>
    <row r="168" spans="1:46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</row>
    <row r="169" spans="1:46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</row>
    <row r="170" spans="1:46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</row>
    <row r="171" spans="1:46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</row>
    <row r="172" spans="1:46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</row>
    <row r="173" spans="1:46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</row>
    <row r="174" spans="1:46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</row>
    <row r="175" spans="1:46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</row>
    <row r="176" spans="1:46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</row>
    <row r="177" spans="1:46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</row>
    <row r="178" spans="1:46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</row>
    <row r="179" spans="1:46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</row>
    <row r="180" spans="1:46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</row>
    <row r="181" spans="1:46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</row>
    <row r="182" spans="1:46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</row>
    <row r="183" spans="1:46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</row>
    <row r="184" spans="1:46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</row>
    <row r="185" spans="1:46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</row>
    <row r="186" spans="1:46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</row>
    <row r="187" spans="1:46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</row>
    <row r="188" spans="1:46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</row>
    <row r="189" spans="1:46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</row>
    <row r="190" spans="1:46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</row>
    <row r="191" spans="1:46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</row>
    <row r="192" spans="1:46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</row>
    <row r="193" spans="1:46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</row>
    <row r="194" spans="1:46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</row>
    <row r="195" spans="1:46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</row>
    <row r="196" spans="1:46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</row>
    <row r="197" spans="1:46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</row>
    <row r="198" spans="1:46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</row>
    <row r="199" spans="1:46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</row>
    <row r="200" spans="1:46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</row>
    <row r="201" spans="1:46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</row>
    <row r="202" spans="1:46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</row>
    <row r="203" spans="1:46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</row>
    <row r="204" spans="1:46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</row>
    <row r="205" spans="1:46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</row>
    <row r="206" spans="1:46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</row>
    <row r="207" spans="1:46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</row>
    <row r="208" spans="1:46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</row>
    <row r="209" spans="1:46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</row>
    <row r="210" spans="1:46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</row>
    <row r="211" spans="1:46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</row>
    <row r="212" spans="1:46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</row>
    <row r="213" spans="1:46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</row>
    <row r="214" spans="1:46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</row>
    <row r="215" spans="1:46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</row>
    <row r="216" spans="1:46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</row>
    <row r="217" spans="1:46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</row>
    <row r="218" spans="1:46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</row>
    <row r="219" spans="1:46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</row>
    <row r="220" spans="1:46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</row>
    <row r="221" spans="1:46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</row>
    <row r="222" spans="1:46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</row>
    <row r="223" spans="1:46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</row>
    <row r="224" spans="1:46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</row>
    <row r="225" spans="1:46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</row>
    <row r="226" spans="1:46" x14ac:dyDescent="0.2"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</row>
    <row r="227" spans="1:46" x14ac:dyDescent="0.2"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</row>
  </sheetData>
  <sheetProtection algorithmName="SHA-512" hashValue="igj0WRuEcva6WNC2wD2r15uN0IMcIiXBTLywBrxcM51xo6yUqcYRtPQj+yqgvkCtsrEXpH7vpNvbBFbkEv6pEA==" saltValue="pqY7cUUTwSfrT6MnoJ9Xog==" spinCount="100000" sheet="1" objects="1" scenarios="1"/>
  <mergeCells count="5">
    <mergeCell ref="D74:G74"/>
    <mergeCell ref="A2:J2"/>
    <mergeCell ref="A4:J5"/>
    <mergeCell ref="A72:J72"/>
    <mergeCell ref="B25:I25"/>
  </mergeCells>
  <phoneticPr fontId="2" type="noConversion"/>
  <hyperlinks>
    <hyperlink ref="D74" r:id="rId1" display="amministrazione@diocesiviterbo.it" xr:uid="{00000000-0004-0000-0000-000000000000}"/>
  </hyperlinks>
  <printOptions horizontalCentered="1"/>
  <pageMargins left="0" right="0" top="0.31496062992125984" bottom="0.15748031496062992" header="0.31496062992125984" footer="0.31496062992125984"/>
  <pageSetup paperSize="9" scale="85" fitToWidth="0" fitToHeight="0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>
    <pageSetUpPr fitToPage="1"/>
  </sheetPr>
  <dimension ref="A1:P62"/>
  <sheetViews>
    <sheetView showGridLines="0" zoomScaleNormal="100" workbookViewId="0">
      <selection activeCell="K21" sqref="K21"/>
    </sheetView>
  </sheetViews>
  <sheetFormatPr defaultColWidth="8.85546875" defaultRowHeight="12.75" x14ac:dyDescent="0.2"/>
  <cols>
    <col min="1" max="1" width="4.7109375" customWidth="1"/>
    <col min="2" max="2" width="70.7109375" bestFit="1" customWidth="1"/>
    <col min="3" max="3" width="16.42578125" customWidth="1"/>
    <col min="4" max="15" width="11.28515625" customWidth="1"/>
    <col min="16" max="16" width="4.7109375" customWidth="1"/>
  </cols>
  <sheetData>
    <row r="1" spans="1:16" x14ac:dyDescent="0.2">
      <c r="A1" s="309"/>
      <c r="B1" s="310"/>
      <c r="C1" s="310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2"/>
    </row>
    <row r="2" spans="1:16" ht="26.1" customHeight="1" x14ac:dyDescent="0.2">
      <c r="A2" s="253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242"/>
    </row>
    <row r="3" spans="1:16" ht="8.1" customHeight="1" x14ac:dyDescent="0.2">
      <c r="A3" s="253"/>
      <c r="B3" s="313"/>
      <c r="C3" s="35"/>
      <c r="D3" s="31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242"/>
    </row>
    <row r="4" spans="1:16" ht="27.75" customHeight="1" x14ac:dyDescent="0.2">
      <c r="A4" s="253"/>
      <c r="B4" s="105" t="s">
        <v>284</v>
      </c>
      <c r="C4" s="35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242"/>
    </row>
    <row r="5" spans="1:16" ht="8.1" customHeight="1" x14ac:dyDescent="0.2">
      <c r="A5" s="253"/>
      <c r="B5" s="106"/>
      <c r="C5" s="35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242"/>
    </row>
    <row r="6" spans="1:16" ht="21" customHeight="1" x14ac:dyDescent="0.2">
      <c r="A6" s="253"/>
      <c r="B6" s="315" t="s">
        <v>278</v>
      </c>
      <c r="C6" s="316">
        <f>Testata!I4</f>
        <v>2025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242"/>
    </row>
    <row r="7" spans="1:16" ht="15.75" x14ac:dyDescent="0.25">
      <c r="A7" s="253"/>
      <c r="B7" s="35"/>
      <c r="C7" s="304" t="s">
        <v>235</v>
      </c>
      <c r="D7" s="507">
        <f>SUM(D12:D57)</f>
        <v>0</v>
      </c>
      <c r="E7" s="507">
        <f t="shared" ref="E7:O7" si="0">SUM(E12:E57)</f>
        <v>0</v>
      </c>
      <c r="F7" s="507">
        <f t="shared" si="0"/>
        <v>0</v>
      </c>
      <c r="G7" s="507">
        <f t="shared" si="0"/>
        <v>0</v>
      </c>
      <c r="H7" s="507">
        <f>SUM(H12:H57)</f>
        <v>0</v>
      </c>
      <c r="I7" s="507">
        <f t="shared" si="0"/>
        <v>0</v>
      </c>
      <c r="J7" s="507">
        <f t="shared" si="0"/>
        <v>0</v>
      </c>
      <c r="K7" s="507">
        <f t="shared" si="0"/>
        <v>0</v>
      </c>
      <c r="L7" s="507">
        <f t="shared" si="0"/>
        <v>0</v>
      </c>
      <c r="M7" s="507">
        <f t="shared" si="0"/>
        <v>0</v>
      </c>
      <c r="N7" s="507">
        <f>SUM(N12:N57)</f>
        <v>0</v>
      </c>
      <c r="O7" s="507">
        <f t="shared" si="0"/>
        <v>0</v>
      </c>
      <c r="P7" s="242"/>
    </row>
    <row r="8" spans="1:16" x14ac:dyDescent="0.2">
      <c r="A8" s="253"/>
      <c r="B8" s="305"/>
      <c r="C8" s="305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242"/>
    </row>
    <row r="9" spans="1:16" ht="15.75" x14ac:dyDescent="0.25">
      <c r="A9" s="253"/>
      <c r="B9" s="304" t="str">
        <f>CONCATENATE("Totale Uscite Banca/Posta Anno ",C6)</f>
        <v>Totale Uscite Banca/Posta Anno 2025</v>
      </c>
      <c r="C9" s="523">
        <f>SUM(C12:C57)</f>
        <v>0</v>
      </c>
      <c r="D9" s="33"/>
      <c r="E9" s="33"/>
      <c r="F9" s="33"/>
      <c r="G9" s="33"/>
      <c r="H9" s="33"/>
      <c r="I9" s="33"/>
      <c r="J9" s="33"/>
      <c r="K9" s="33"/>
      <c r="L9" s="845" t="s">
        <v>538</v>
      </c>
      <c r="M9" s="845"/>
      <c r="N9" s="855">
        <f xml:space="preserve"> Testata!I10-C9-C58+'Entrate Banca'!C9+'Entrate Banca'!C33</f>
        <v>0</v>
      </c>
      <c r="O9" s="856"/>
      <c r="P9" s="242"/>
    </row>
    <row r="10" spans="1:16" s="30" customFormat="1" ht="15" customHeight="1" x14ac:dyDescent="0.2">
      <c r="A10" s="253"/>
      <c r="B10" s="35"/>
      <c r="C10" s="35"/>
      <c r="D10" s="318">
        <v>1</v>
      </c>
      <c r="E10" s="318">
        <v>2</v>
      </c>
      <c r="F10" s="318">
        <v>3</v>
      </c>
      <c r="G10" s="318">
        <v>4</v>
      </c>
      <c r="H10" s="318">
        <v>5</v>
      </c>
      <c r="I10" s="318">
        <v>6</v>
      </c>
      <c r="J10" s="318">
        <v>7</v>
      </c>
      <c r="K10" s="318">
        <v>8</v>
      </c>
      <c r="L10" s="318">
        <v>9</v>
      </c>
      <c r="M10" s="318">
        <v>10</v>
      </c>
      <c r="N10" s="318">
        <v>11</v>
      </c>
      <c r="O10" s="318">
        <v>12</v>
      </c>
      <c r="P10" s="242"/>
    </row>
    <row r="11" spans="1:16" ht="15" x14ac:dyDescent="0.2">
      <c r="A11" s="253"/>
      <c r="B11" s="307" t="s">
        <v>6</v>
      </c>
      <c r="C11" s="341" t="s">
        <v>19</v>
      </c>
      <c r="D11" s="341" t="s">
        <v>7</v>
      </c>
      <c r="E11" s="341" t="s">
        <v>8</v>
      </c>
      <c r="F11" s="341" t="s">
        <v>9</v>
      </c>
      <c r="G11" s="341" t="s">
        <v>10</v>
      </c>
      <c r="H11" s="341" t="s">
        <v>11</v>
      </c>
      <c r="I11" s="341" t="s">
        <v>12</v>
      </c>
      <c r="J11" s="341" t="s">
        <v>13</v>
      </c>
      <c r="K11" s="341" t="s">
        <v>14</v>
      </c>
      <c r="L11" s="341" t="s">
        <v>15</v>
      </c>
      <c r="M11" s="341" t="s">
        <v>16</v>
      </c>
      <c r="N11" s="341" t="s">
        <v>17</v>
      </c>
      <c r="O11" s="341" t="s">
        <v>18</v>
      </c>
      <c r="P11" s="242"/>
    </row>
    <row r="12" spans="1:16" ht="14.25" x14ac:dyDescent="0.2">
      <c r="A12" s="559" t="str">
        <f>Codici!B128</f>
        <v>01</v>
      </c>
      <c r="B12" s="560" t="str">
        <f>Codici!D128</f>
        <v>Remunerazione Parroco</v>
      </c>
      <c r="C12" s="503">
        <f>SUM(D12:O12)</f>
        <v>0</v>
      </c>
      <c r="D12" s="504">
        <f>SUMIF('Registro Banca'!$I$5:$I$1010,CONCATENATE(D$10,"_",$A12),'Registro Banca'!$F$5:$F$1010)</f>
        <v>0</v>
      </c>
      <c r="E12" s="504">
        <f>SUMIF('Registro Banca'!$I$5:$I$1010,CONCATENATE(E$10,"_",$A12),'Registro Banca'!$F$5:$F$1010)</f>
        <v>0</v>
      </c>
      <c r="F12" s="504">
        <f>SUMIF('Registro Banca'!$I$5:$I$1010,CONCATENATE(F$10,"_",$A12),'Registro Banca'!$F$5:$F$1010)</f>
        <v>0</v>
      </c>
      <c r="G12" s="504">
        <f>SUMIF('Registro Banca'!$I$5:$I$1010,CONCATENATE(G$10,"_",$A12),'Registro Banca'!$F$5:$F$1010)</f>
        <v>0</v>
      </c>
      <c r="H12" s="504">
        <f>SUMIF('Registro Banca'!$I$5:$I$1010,CONCATENATE(H$10,"_",$A12),'Registro Banca'!$F$5:$F$1010)</f>
        <v>0</v>
      </c>
      <c r="I12" s="504">
        <f>SUMIF('Registro Banca'!$I$5:$I$1010,CONCATENATE(I$10,"_",$A12),'Registro Banca'!$F$5:$F$1010)</f>
        <v>0</v>
      </c>
      <c r="J12" s="504">
        <f>SUMIF('Registro Banca'!$I$5:$I$1010,CONCATENATE(J$10,"_",$A12),'Registro Banca'!$F$5:$F$1010)</f>
        <v>0</v>
      </c>
      <c r="K12" s="504">
        <f>SUMIF('Registro Banca'!$I$5:$I$1010,CONCATENATE(K$10,"_",$A12),'Registro Banca'!$F$5:$F$1010)</f>
        <v>0</v>
      </c>
      <c r="L12" s="504">
        <f>SUMIF('Registro Banca'!$I$5:$I$1010,CONCATENATE(L$10,"_",$A12),'Registro Banca'!$F$5:$F$1010)</f>
        <v>0</v>
      </c>
      <c r="M12" s="504">
        <f>SUMIF('Registro Banca'!$I$5:$I$1010,CONCATENATE(M$10,"_",$A12),'Registro Banca'!$F$5:$F$1010)</f>
        <v>0</v>
      </c>
      <c r="N12" s="504">
        <f>SUMIF('Registro Banca'!$I$5:$I$1010,CONCATENATE(N$10,"_",$A12),'Registro Banca'!$F$5:$F$1010)</f>
        <v>0</v>
      </c>
      <c r="O12" s="504">
        <f>SUMIF('Registro Banca'!$I$5:$I$1010,CONCATENATE(O$10,"_",$A12),'Registro Banca'!$F$5:$F$1010)</f>
        <v>0</v>
      </c>
      <c r="P12" s="242"/>
    </row>
    <row r="13" spans="1:16" ht="14.25" x14ac:dyDescent="0.2">
      <c r="A13" s="559" t="str">
        <f>Codici!B129</f>
        <v>02</v>
      </c>
      <c r="B13" s="560" t="str">
        <f>Codici!D129</f>
        <v>Remunerazione Vicari Parrocchiali</v>
      </c>
      <c r="C13" s="503">
        <f t="shared" ref="C13:C57" si="1">SUM(D13:O13)</f>
        <v>0</v>
      </c>
      <c r="D13" s="504">
        <f>SUMIF('Registro Banca'!$I$5:$I$1010,CONCATENATE(D$10,"_",$A13),'Registro Banca'!$F$5:$F$1010)</f>
        <v>0</v>
      </c>
      <c r="E13" s="504">
        <f>SUMIF('Registro Banca'!$I$5:$I$1010,CONCATENATE(E$10,"_",$A13),'Registro Banca'!$F$5:$F$1010)</f>
        <v>0</v>
      </c>
      <c r="F13" s="504">
        <f>SUMIF('Registro Banca'!$I$5:$I$1010,CONCATENATE(F$10,"_",$A13),'Registro Banca'!$F$5:$F$1010)</f>
        <v>0</v>
      </c>
      <c r="G13" s="504">
        <f>SUMIF('Registro Banca'!$I$5:$I$1010,CONCATENATE(G$10,"_",$A13),'Registro Banca'!$F$5:$F$1010)</f>
        <v>0</v>
      </c>
      <c r="H13" s="504">
        <f>SUMIF('Registro Banca'!$I$5:$I$1010,CONCATENATE(H$10,"_",$A13),'Registro Banca'!$F$5:$F$1010)</f>
        <v>0</v>
      </c>
      <c r="I13" s="504">
        <f>SUMIF('Registro Banca'!$I$5:$I$1010,CONCATENATE(I$10,"_",$A13),'Registro Banca'!$F$5:$F$1010)</f>
        <v>0</v>
      </c>
      <c r="J13" s="504">
        <f>SUMIF('Registro Banca'!$I$5:$I$1010,CONCATENATE(J$10,"_",$A13),'Registro Banca'!$F$5:$F$1010)</f>
        <v>0</v>
      </c>
      <c r="K13" s="504">
        <f>SUMIF('Registro Banca'!$I$5:$I$1010,CONCATENATE(K$10,"_",$A13),'Registro Banca'!$F$5:$F$1010)</f>
        <v>0</v>
      </c>
      <c r="L13" s="504">
        <f>SUMIF('Registro Banca'!$I$5:$I$1010,CONCATENATE(L$10,"_",$A13),'Registro Banca'!$F$5:$F$1010)</f>
        <v>0</v>
      </c>
      <c r="M13" s="504">
        <f>SUMIF('Registro Banca'!$I$5:$I$1010,CONCATENATE(M$10,"_",$A13),'Registro Banca'!$F$5:$F$1010)</f>
        <v>0</v>
      </c>
      <c r="N13" s="504">
        <f>SUMIF('Registro Banca'!$I$5:$I$1010,CONCATENATE(N$10,"_",$A13),'Registro Banca'!$F$5:$F$1010)</f>
        <v>0</v>
      </c>
      <c r="O13" s="504">
        <f>SUMIF('Registro Banca'!$I$5:$I$1010,CONCATENATE(O$10,"_",$A13),'Registro Banca'!$F$5:$F$1010)</f>
        <v>0</v>
      </c>
      <c r="P13" s="242"/>
    </row>
    <row r="14" spans="1:16" ht="14.25" x14ac:dyDescent="0.2">
      <c r="A14" s="559" t="str">
        <f>Codici!B130</f>
        <v>03</v>
      </c>
      <c r="B14" s="560" t="str">
        <f>Codici!D130</f>
        <v>Retribuzione Dipendenti</v>
      </c>
      <c r="C14" s="503">
        <f t="shared" si="1"/>
        <v>0</v>
      </c>
      <c r="D14" s="504">
        <f>SUMIF('Registro Banca'!$I$5:$I$1010,CONCATENATE(D$10,"_",$A14),'Registro Banca'!$F$5:$F$1010)</f>
        <v>0</v>
      </c>
      <c r="E14" s="504">
        <f>SUMIF('Registro Banca'!$I$5:$I$1010,CONCATENATE(E$10,"_",$A14),'Registro Banca'!$F$5:$F$1010)</f>
        <v>0</v>
      </c>
      <c r="F14" s="504">
        <f>SUMIF('Registro Banca'!$I$5:$I$1010,CONCATENATE(F$10,"_",$A14),'Registro Banca'!$F$5:$F$1010)</f>
        <v>0</v>
      </c>
      <c r="G14" s="504">
        <f>SUMIF('Registro Banca'!$I$5:$I$1010,CONCATENATE(G$10,"_",$A14),'Registro Banca'!$F$5:$F$1010)</f>
        <v>0</v>
      </c>
      <c r="H14" s="504">
        <f>SUMIF('Registro Banca'!$I$5:$I$1010,CONCATENATE(H$10,"_",$A14),'Registro Banca'!$F$5:$F$1010)</f>
        <v>0</v>
      </c>
      <c r="I14" s="504">
        <f>SUMIF('Registro Banca'!$I$5:$I$1010,CONCATENATE(I$10,"_",$A14),'Registro Banca'!$F$5:$F$1010)</f>
        <v>0</v>
      </c>
      <c r="J14" s="504">
        <f>SUMIF('Registro Banca'!$I$5:$I$1010,CONCATENATE(J$10,"_",$A14),'Registro Banca'!$F$5:$F$1010)</f>
        <v>0</v>
      </c>
      <c r="K14" s="504">
        <f>SUMIF('Registro Banca'!$I$5:$I$1010,CONCATENATE(K$10,"_",$A14),'Registro Banca'!$F$5:$F$1010)</f>
        <v>0</v>
      </c>
      <c r="L14" s="504">
        <f>SUMIF('Registro Banca'!$I$5:$I$1010,CONCATENATE(L$10,"_",$A14),'Registro Banca'!$F$5:$F$1010)</f>
        <v>0</v>
      </c>
      <c r="M14" s="504">
        <f>SUMIF('Registro Banca'!$I$5:$I$1010,CONCATENATE(M$10,"_",$A14),'Registro Banca'!$F$5:$F$1010)</f>
        <v>0</v>
      </c>
      <c r="N14" s="504">
        <f>SUMIF('Registro Banca'!$I$5:$I$1010,CONCATENATE(N$10,"_",$A14),'Registro Banca'!$F$5:$F$1010)</f>
        <v>0</v>
      </c>
      <c r="O14" s="504">
        <f>SUMIF('Registro Banca'!$I$5:$I$1010,CONCATENATE(O$10,"_",$A14),'Registro Banca'!$F$5:$F$1010)</f>
        <v>0</v>
      </c>
      <c r="P14" s="242"/>
    </row>
    <row r="15" spans="1:16" ht="14.25" x14ac:dyDescent="0.2">
      <c r="A15" s="559" t="str">
        <f>Codici!B131</f>
        <v>04</v>
      </c>
      <c r="B15" s="560" t="str">
        <f>Codici!D131</f>
        <v>Ritenute fiscali e previdenziali su retribuzioni</v>
      </c>
      <c r="C15" s="503">
        <f t="shared" si="1"/>
        <v>0</v>
      </c>
      <c r="D15" s="504">
        <f>SUMIF('Registro Banca'!$I$5:$I$1010,CONCATENATE(D$10,"_",$A15),'Registro Banca'!$F$5:$F$1010)</f>
        <v>0</v>
      </c>
      <c r="E15" s="504">
        <f>SUMIF('Registro Banca'!$I$5:$I$1010,CONCATENATE(E$10,"_",$A15),'Registro Banca'!$F$5:$F$1010)</f>
        <v>0</v>
      </c>
      <c r="F15" s="504">
        <f>SUMIF('Registro Banca'!$I$5:$I$1010,CONCATENATE(F$10,"_",$A15),'Registro Banca'!$F$5:$F$1010)</f>
        <v>0</v>
      </c>
      <c r="G15" s="504">
        <f>SUMIF('Registro Banca'!$I$5:$I$1010,CONCATENATE(G$10,"_",$A15),'Registro Banca'!$F$5:$F$1010)</f>
        <v>0</v>
      </c>
      <c r="H15" s="504">
        <f>SUMIF('Registro Banca'!$I$5:$I$1010,CONCATENATE(H$10,"_",$A15),'Registro Banca'!$F$5:$F$1010)</f>
        <v>0</v>
      </c>
      <c r="I15" s="504">
        <f>SUMIF('Registro Banca'!$I$5:$I$1010,CONCATENATE(I$10,"_",$A15),'Registro Banca'!$F$5:$F$1010)</f>
        <v>0</v>
      </c>
      <c r="J15" s="504">
        <f>SUMIF('Registro Banca'!$I$5:$I$1010,CONCATENATE(J$10,"_",$A15),'Registro Banca'!$F$5:$F$1010)</f>
        <v>0</v>
      </c>
      <c r="K15" s="504">
        <f>SUMIF('Registro Banca'!$I$5:$I$1010,CONCATENATE(K$10,"_",$A15),'Registro Banca'!$F$5:$F$1010)</f>
        <v>0</v>
      </c>
      <c r="L15" s="504">
        <f>SUMIF('Registro Banca'!$I$5:$I$1010,CONCATENATE(L$10,"_",$A15),'Registro Banca'!$F$5:$F$1010)</f>
        <v>0</v>
      </c>
      <c r="M15" s="504">
        <f>SUMIF('Registro Banca'!$I$5:$I$1010,CONCATENATE(M$10,"_",$A15),'Registro Banca'!$F$5:$F$1010)</f>
        <v>0</v>
      </c>
      <c r="N15" s="504">
        <f>SUMIF('Registro Banca'!$I$5:$I$1010,CONCATENATE(N$10,"_",$A15),'Registro Banca'!$F$5:$F$1010)</f>
        <v>0</v>
      </c>
      <c r="O15" s="504">
        <f>SUMIF('Registro Banca'!$I$5:$I$1010,CONCATENATE(O$10,"_",$A15),'Registro Banca'!$F$5:$F$1010)</f>
        <v>0</v>
      </c>
      <c r="P15" s="242"/>
    </row>
    <row r="16" spans="1:16" ht="14.25" x14ac:dyDescent="0.2">
      <c r="A16" s="559" t="str">
        <f>Codici!B132</f>
        <v>05</v>
      </c>
      <c r="B16" s="560" t="str">
        <f>Codici!D132</f>
        <v>Rimborsi spese</v>
      </c>
      <c r="C16" s="503">
        <f t="shared" si="1"/>
        <v>0</v>
      </c>
      <c r="D16" s="504">
        <f>SUMIF('Registro Banca'!$I$5:$I$1010,CONCATENATE(D$10,"_",$A16),'Registro Banca'!$F$5:$F$1010)</f>
        <v>0</v>
      </c>
      <c r="E16" s="504">
        <f>SUMIF('Registro Banca'!$I$5:$I$1010,CONCATENATE(E$10,"_",$A16),'Registro Banca'!$F$5:$F$1010)</f>
        <v>0</v>
      </c>
      <c r="F16" s="504">
        <f>SUMIF('Registro Banca'!$I$5:$I$1010,CONCATENATE(F$10,"_",$A16),'Registro Banca'!$F$5:$F$1010)</f>
        <v>0</v>
      </c>
      <c r="G16" s="504">
        <f>SUMIF('Registro Banca'!$I$5:$I$1010,CONCATENATE(G$10,"_",$A16),'Registro Banca'!$F$5:$F$1010)</f>
        <v>0</v>
      </c>
      <c r="H16" s="504">
        <f>SUMIF('Registro Banca'!$I$5:$I$1010,CONCATENATE(H$10,"_",$A16),'Registro Banca'!$F$5:$F$1010)</f>
        <v>0</v>
      </c>
      <c r="I16" s="504">
        <f>SUMIF('Registro Banca'!$I$5:$I$1010,CONCATENATE(I$10,"_",$A16),'Registro Banca'!$F$5:$F$1010)</f>
        <v>0</v>
      </c>
      <c r="J16" s="504">
        <f>SUMIF('Registro Banca'!$I$5:$I$1010,CONCATENATE(J$10,"_",$A16),'Registro Banca'!$F$5:$F$1010)</f>
        <v>0</v>
      </c>
      <c r="K16" s="504">
        <f>SUMIF('Registro Banca'!$I$5:$I$1010,CONCATENATE(K$10,"_",$A16),'Registro Banca'!$F$5:$F$1010)</f>
        <v>0</v>
      </c>
      <c r="L16" s="504">
        <f>SUMIF('Registro Banca'!$I$5:$I$1010,CONCATENATE(L$10,"_",$A16),'Registro Banca'!$F$5:$F$1010)</f>
        <v>0</v>
      </c>
      <c r="M16" s="504">
        <f>SUMIF('Registro Banca'!$I$5:$I$1010,CONCATENATE(M$10,"_",$A16),'Registro Banca'!$F$5:$F$1010)</f>
        <v>0</v>
      </c>
      <c r="N16" s="504">
        <f>SUMIF('Registro Banca'!$I$5:$I$1010,CONCATENATE(N$10,"_",$A16),'Registro Banca'!$F$5:$F$1010)</f>
        <v>0</v>
      </c>
      <c r="O16" s="504">
        <f>SUMIF('Registro Banca'!$I$5:$I$1010,CONCATENATE(O$10,"_",$A16),'Registro Banca'!$F$5:$F$1010)</f>
        <v>0</v>
      </c>
      <c r="P16" s="242"/>
    </row>
    <row r="17" spans="1:16" ht="14.25" x14ac:dyDescent="0.2">
      <c r="A17" s="559" t="str">
        <f>Codici!B133</f>
        <v>06</v>
      </c>
      <c r="B17" s="560" t="str">
        <f>Codici!D133</f>
        <v>Altro</v>
      </c>
      <c r="C17" s="503">
        <f t="shared" si="1"/>
        <v>0</v>
      </c>
      <c r="D17" s="504">
        <f>SUMIF('Registro Banca'!$I$5:$I$1010,CONCATENATE(D$10,"_",$A17),'Registro Banca'!$F$5:$F$1010)</f>
        <v>0</v>
      </c>
      <c r="E17" s="504">
        <f>SUMIF('Registro Banca'!$I$5:$I$1010,CONCATENATE(E$10,"_",$A17),'Registro Banca'!$F$5:$F$1010)</f>
        <v>0</v>
      </c>
      <c r="F17" s="504">
        <f>SUMIF('Registro Banca'!$I$5:$I$1010,CONCATENATE(F$10,"_",$A17),'Registro Banca'!$F$5:$F$1010)</f>
        <v>0</v>
      </c>
      <c r="G17" s="504">
        <f>SUMIF('Registro Banca'!$I$5:$I$1010,CONCATENATE(G$10,"_",$A17),'Registro Banca'!$F$5:$F$1010)</f>
        <v>0</v>
      </c>
      <c r="H17" s="504">
        <f>SUMIF('Registro Banca'!$I$5:$I$1010,CONCATENATE(H$10,"_",$A17),'Registro Banca'!$F$5:$F$1010)</f>
        <v>0</v>
      </c>
      <c r="I17" s="504">
        <f>SUMIF('Registro Banca'!$I$5:$I$1010,CONCATENATE(I$10,"_",$A17),'Registro Banca'!$F$5:$F$1010)</f>
        <v>0</v>
      </c>
      <c r="J17" s="504">
        <f>SUMIF('Registro Banca'!$I$5:$I$1010,CONCATENATE(J$10,"_",$A17),'Registro Banca'!$F$5:$F$1010)</f>
        <v>0</v>
      </c>
      <c r="K17" s="504">
        <f>SUMIF('Registro Banca'!$I$5:$I$1010,CONCATENATE(K$10,"_",$A17),'Registro Banca'!$F$5:$F$1010)</f>
        <v>0</v>
      </c>
      <c r="L17" s="504">
        <f>SUMIF('Registro Banca'!$I$5:$I$1010,CONCATENATE(L$10,"_",$A17),'Registro Banca'!$F$5:$F$1010)</f>
        <v>0</v>
      </c>
      <c r="M17" s="504">
        <f>SUMIF('Registro Banca'!$I$5:$I$1010,CONCATENATE(M$10,"_",$A17),'Registro Banca'!$F$5:$F$1010)</f>
        <v>0</v>
      </c>
      <c r="N17" s="504">
        <f>SUMIF('Registro Banca'!$I$5:$I$1010,CONCATENATE(N$10,"_",$A17),'Registro Banca'!$F$5:$F$1010)</f>
        <v>0</v>
      </c>
      <c r="O17" s="504">
        <f>SUMIF('Registro Banca'!$I$5:$I$1010,CONCATENATE(O$10,"_",$A17),'Registro Banca'!$F$5:$F$1010)</f>
        <v>0</v>
      </c>
      <c r="P17" s="242"/>
    </row>
    <row r="18" spans="1:16" ht="14.25" x14ac:dyDescent="0.2">
      <c r="A18" s="559" t="str">
        <f>Codici!B134</f>
        <v>07</v>
      </c>
      <c r="B18" s="560" t="str">
        <f>Codici!D134</f>
        <v>Spese ordinarie di culto (ostie, vino, candele, libri liturgici, ecc.)</v>
      </c>
      <c r="C18" s="503">
        <f t="shared" si="1"/>
        <v>0</v>
      </c>
      <c r="D18" s="504">
        <f>SUMIF('Registro Banca'!$I$5:$I$1010,CONCATENATE(D$10,"_",$A18),'Registro Banca'!$F$5:$F$1010)</f>
        <v>0</v>
      </c>
      <c r="E18" s="504">
        <f>SUMIF('Registro Banca'!$I$5:$I$1010,CONCATENATE(E$10,"_",$A18),'Registro Banca'!$F$5:$F$1010)</f>
        <v>0</v>
      </c>
      <c r="F18" s="504">
        <f>SUMIF('Registro Banca'!$I$5:$I$1010,CONCATENATE(F$10,"_",$A18),'Registro Banca'!$F$5:$F$1010)</f>
        <v>0</v>
      </c>
      <c r="G18" s="504">
        <f>SUMIF('Registro Banca'!$I$5:$I$1010,CONCATENATE(G$10,"_",$A18),'Registro Banca'!$F$5:$F$1010)</f>
        <v>0</v>
      </c>
      <c r="H18" s="504">
        <f>SUMIF('Registro Banca'!$I$5:$I$1010,CONCATENATE(H$10,"_",$A18),'Registro Banca'!$F$5:$F$1010)</f>
        <v>0</v>
      </c>
      <c r="I18" s="504">
        <f>SUMIF('Registro Banca'!$I$5:$I$1010,CONCATENATE(I$10,"_",$A18),'Registro Banca'!$F$5:$F$1010)</f>
        <v>0</v>
      </c>
      <c r="J18" s="504">
        <f>SUMIF('Registro Banca'!$I$5:$I$1010,CONCATENATE(J$10,"_",$A18),'Registro Banca'!$F$5:$F$1010)</f>
        <v>0</v>
      </c>
      <c r="K18" s="504">
        <f>SUMIF('Registro Banca'!$I$5:$I$1010,CONCATENATE(K$10,"_",$A18),'Registro Banca'!$F$5:$F$1010)</f>
        <v>0</v>
      </c>
      <c r="L18" s="504">
        <f>SUMIF('Registro Banca'!$I$5:$I$1010,CONCATENATE(L$10,"_",$A18),'Registro Banca'!$F$5:$F$1010)</f>
        <v>0</v>
      </c>
      <c r="M18" s="504">
        <f>SUMIF('Registro Banca'!$I$5:$I$1010,CONCATENATE(M$10,"_",$A18),'Registro Banca'!$F$5:$F$1010)</f>
        <v>0</v>
      </c>
      <c r="N18" s="504">
        <f>SUMIF('Registro Banca'!$I$5:$I$1010,CONCATENATE(N$10,"_",$A18),'Registro Banca'!$F$5:$F$1010)</f>
        <v>0</v>
      </c>
      <c r="O18" s="504">
        <f>SUMIF('Registro Banca'!$I$5:$I$1010,CONCATENATE(O$10,"_",$A18),'Registro Banca'!$F$5:$F$1010)</f>
        <v>0</v>
      </c>
      <c r="P18" s="242"/>
    </row>
    <row r="19" spans="1:16" ht="14.25" x14ac:dyDescent="0.2">
      <c r="A19" s="559" t="str">
        <f>Codici!B135</f>
        <v>08</v>
      </c>
      <c r="B19" s="560" t="str">
        <f>Codici!D135</f>
        <v>Compenso a confessori, relatori e collaboratori pastorali</v>
      </c>
      <c r="C19" s="503">
        <f t="shared" si="1"/>
        <v>0</v>
      </c>
      <c r="D19" s="504">
        <f>SUMIF('Registro Banca'!$I$5:$I$1010,CONCATENATE(D$10,"_",$A19),'Registro Banca'!$F$5:$F$1010)</f>
        <v>0</v>
      </c>
      <c r="E19" s="504">
        <f>SUMIF('Registro Banca'!$I$5:$I$1010,CONCATENATE(E$10,"_",$A19),'Registro Banca'!$F$5:$F$1010)</f>
        <v>0</v>
      </c>
      <c r="F19" s="504">
        <f>SUMIF('Registro Banca'!$I$5:$I$1010,CONCATENATE(F$10,"_",$A19),'Registro Banca'!$F$5:$F$1010)</f>
        <v>0</v>
      </c>
      <c r="G19" s="504">
        <f>SUMIF('Registro Banca'!$I$5:$I$1010,CONCATENATE(G$10,"_",$A19),'Registro Banca'!$F$5:$F$1010)</f>
        <v>0</v>
      </c>
      <c r="H19" s="504">
        <f>SUMIF('Registro Banca'!$I$5:$I$1010,CONCATENATE(H$10,"_",$A19),'Registro Banca'!$F$5:$F$1010)</f>
        <v>0</v>
      </c>
      <c r="I19" s="504">
        <f>SUMIF('Registro Banca'!$I$5:$I$1010,CONCATENATE(I$10,"_",$A19),'Registro Banca'!$F$5:$F$1010)</f>
        <v>0</v>
      </c>
      <c r="J19" s="504">
        <f>SUMIF('Registro Banca'!$I$5:$I$1010,CONCATENATE(J$10,"_",$A19),'Registro Banca'!$F$5:$F$1010)</f>
        <v>0</v>
      </c>
      <c r="K19" s="504">
        <f>SUMIF('Registro Banca'!$I$5:$I$1010,CONCATENATE(K$10,"_",$A19),'Registro Banca'!$F$5:$F$1010)</f>
        <v>0</v>
      </c>
      <c r="L19" s="504">
        <f>SUMIF('Registro Banca'!$I$5:$I$1010,CONCATENATE(L$10,"_",$A19),'Registro Banca'!$F$5:$F$1010)</f>
        <v>0</v>
      </c>
      <c r="M19" s="504">
        <f>SUMIF('Registro Banca'!$I$5:$I$1010,CONCATENATE(M$10,"_",$A19),'Registro Banca'!$F$5:$F$1010)</f>
        <v>0</v>
      </c>
      <c r="N19" s="504">
        <f>SUMIF('Registro Banca'!$I$5:$I$1010,CONCATENATE(N$10,"_",$A19),'Registro Banca'!$F$5:$F$1010)</f>
        <v>0</v>
      </c>
      <c r="O19" s="504">
        <f>SUMIF('Registro Banca'!$I$5:$I$1010,CONCATENATE(O$10,"_",$A19),'Registro Banca'!$F$5:$F$1010)</f>
        <v>0</v>
      </c>
      <c r="P19" s="242"/>
    </row>
    <row r="20" spans="1:16" ht="14.25" x14ac:dyDescent="0.2">
      <c r="A20" s="559" t="str">
        <f>Codici!B136</f>
        <v>09</v>
      </c>
      <c r="B20" s="560" t="str">
        <f>Codici!D136</f>
        <v>Spese utenze: elettricità, acqua, gas, riscaldamento, telefono</v>
      </c>
      <c r="C20" s="503">
        <f t="shared" si="1"/>
        <v>0</v>
      </c>
      <c r="D20" s="504">
        <f>SUMIF('Registro Banca'!$I$5:$I$1010,CONCATENATE(D$10,"_",$A20),'Registro Banca'!$F$5:$F$1010)</f>
        <v>0</v>
      </c>
      <c r="E20" s="504">
        <f>SUMIF('Registro Banca'!$I$5:$I$1010,CONCATENATE(E$10,"_",$A20),'Registro Banca'!$F$5:$F$1010)</f>
        <v>0</v>
      </c>
      <c r="F20" s="504">
        <f>SUMIF('Registro Banca'!$I$5:$I$1010,CONCATENATE(F$10,"_",$A20),'Registro Banca'!$F$5:$F$1010)</f>
        <v>0</v>
      </c>
      <c r="G20" s="504">
        <f>SUMIF('Registro Banca'!$I$5:$I$1010,CONCATENATE(G$10,"_",$A20),'Registro Banca'!$F$5:$F$1010)</f>
        <v>0</v>
      </c>
      <c r="H20" s="504">
        <f>SUMIF('Registro Banca'!$I$5:$I$1010,CONCATENATE(H$10,"_",$A20),'Registro Banca'!$F$5:$F$1010)</f>
        <v>0</v>
      </c>
      <c r="I20" s="504">
        <f>SUMIF('Registro Banca'!$I$5:$I$1010,CONCATENATE(I$10,"_",$A20),'Registro Banca'!$F$5:$F$1010)</f>
        <v>0</v>
      </c>
      <c r="J20" s="504">
        <f>SUMIF('Registro Banca'!$I$5:$I$1010,CONCATENATE(J$10,"_",$A20),'Registro Banca'!$F$5:$F$1010)</f>
        <v>0</v>
      </c>
      <c r="K20" s="504">
        <f>SUMIF('Registro Banca'!$I$5:$I$1010,CONCATENATE(K$10,"_",$A20),'Registro Banca'!$F$5:$F$1010)</f>
        <v>0</v>
      </c>
      <c r="L20" s="504">
        <f>SUMIF('Registro Banca'!$I$5:$I$1010,CONCATENATE(L$10,"_",$A20),'Registro Banca'!$F$5:$F$1010)</f>
        <v>0</v>
      </c>
      <c r="M20" s="504">
        <f>SUMIF('Registro Banca'!$I$5:$I$1010,CONCATENATE(M$10,"_",$A20),'Registro Banca'!$F$5:$F$1010)</f>
        <v>0</v>
      </c>
      <c r="N20" s="504">
        <f>SUMIF('Registro Banca'!$I$5:$I$1010,CONCATENATE(N$10,"_",$A20),'Registro Banca'!$F$5:$F$1010)</f>
        <v>0</v>
      </c>
      <c r="O20" s="504">
        <f>SUMIF('Registro Banca'!$I$5:$I$1010,CONCATENATE(O$10,"_",$A20),'Registro Banca'!$F$5:$F$1010)</f>
        <v>0</v>
      </c>
      <c r="P20" s="242"/>
    </row>
    <row r="21" spans="1:16" ht="14.25" x14ac:dyDescent="0.2">
      <c r="A21" s="559" t="str">
        <f>Codici!B137</f>
        <v>10</v>
      </c>
      <c r="B21" s="560" t="str">
        <f>Codici!D137</f>
        <v>Spese ufficio, cancelleria, abbonamenti</v>
      </c>
      <c r="C21" s="503">
        <f t="shared" si="1"/>
        <v>0</v>
      </c>
      <c r="D21" s="504">
        <f>SUMIF('Registro Banca'!$I$5:$I$1010,CONCATENATE(D$10,"_",$A21),'Registro Banca'!$F$5:$F$1010)</f>
        <v>0</v>
      </c>
      <c r="E21" s="504">
        <f>SUMIF('Registro Banca'!$I$5:$I$1010,CONCATENATE(E$10,"_",$A21),'Registro Banca'!$F$5:$F$1010)</f>
        <v>0</v>
      </c>
      <c r="F21" s="504">
        <f>SUMIF('Registro Banca'!$I$5:$I$1010,CONCATENATE(F$10,"_",$A21),'Registro Banca'!$F$5:$F$1010)</f>
        <v>0</v>
      </c>
      <c r="G21" s="504">
        <f>SUMIF('Registro Banca'!$I$5:$I$1010,CONCATENATE(G$10,"_",$A21),'Registro Banca'!$F$5:$F$1010)</f>
        <v>0</v>
      </c>
      <c r="H21" s="504">
        <f>SUMIF('Registro Banca'!$I$5:$I$1010,CONCATENATE(H$10,"_",$A21),'Registro Banca'!$F$5:$F$1010)</f>
        <v>0</v>
      </c>
      <c r="I21" s="504">
        <f>SUMIF('Registro Banca'!$I$5:$I$1010,CONCATENATE(I$10,"_",$A21),'Registro Banca'!$F$5:$F$1010)</f>
        <v>0</v>
      </c>
      <c r="J21" s="504">
        <f>SUMIF('Registro Banca'!$I$5:$I$1010,CONCATENATE(J$10,"_",$A21),'Registro Banca'!$F$5:$F$1010)</f>
        <v>0</v>
      </c>
      <c r="K21" s="504">
        <f>SUMIF('Registro Banca'!$I$5:$I$1010,CONCATENATE(K$10,"_",$A21),'Registro Banca'!$F$5:$F$1010)</f>
        <v>0</v>
      </c>
      <c r="L21" s="504">
        <f>SUMIF('Registro Banca'!$I$5:$I$1010,CONCATENATE(L$10,"_",$A21),'Registro Banca'!$F$5:$F$1010)</f>
        <v>0</v>
      </c>
      <c r="M21" s="504">
        <f>SUMIF('Registro Banca'!$I$5:$I$1010,CONCATENATE(M$10,"_",$A21),'Registro Banca'!$F$5:$F$1010)</f>
        <v>0</v>
      </c>
      <c r="N21" s="504">
        <f>SUMIF('Registro Banca'!$I$5:$I$1010,CONCATENATE(N$10,"_",$A21),'Registro Banca'!$F$5:$F$1010)</f>
        <v>0</v>
      </c>
      <c r="O21" s="504">
        <f>SUMIF('Registro Banca'!$I$5:$I$1010,CONCATENATE(O$10,"_",$A21),'Registro Banca'!$F$5:$F$1010)</f>
        <v>0</v>
      </c>
      <c r="P21" s="242"/>
    </row>
    <row r="22" spans="1:16" ht="14.25" x14ac:dyDescent="0.2">
      <c r="A22" s="559" t="str">
        <f>Codici!B138</f>
        <v>11</v>
      </c>
      <c r="B22" s="560" t="str">
        <f>Codici!D138</f>
        <v>Spese locazioni immobili per uso pastorale</v>
      </c>
      <c r="C22" s="503">
        <f t="shared" si="1"/>
        <v>0</v>
      </c>
      <c r="D22" s="504">
        <f>SUMIF('Registro Banca'!$I$5:$I$1010,CONCATENATE(D$10,"_",$A22),'Registro Banca'!$F$5:$F$1010)</f>
        <v>0</v>
      </c>
      <c r="E22" s="504">
        <f>SUMIF('Registro Banca'!$I$5:$I$1010,CONCATENATE(E$10,"_",$A22),'Registro Banca'!$F$5:$F$1010)</f>
        <v>0</v>
      </c>
      <c r="F22" s="504">
        <f>SUMIF('Registro Banca'!$I$5:$I$1010,CONCATENATE(F$10,"_",$A22),'Registro Banca'!$F$5:$F$1010)</f>
        <v>0</v>
      </c>
      <c r="G22" s="504">
        <f>SUMIF('Registro Banca'!$I$5:$I$1010,CONCATENATE(G$10,"_",$A22),'Registro Banca'!$F$5:$F$1010)</f>
        <v>0</v>
      </c>
      <c r="H22" s="504">
        <f>SUMIF('Registro Banca'!$I$5:$I$1010,CONCATENATE(H$10,"_",$A22),'Registro Banca'!$F$5:$F$1010)</f>
        <v>0</v>
      </c>
      <c r="I22" s="504">
        <f>SUMIF('Registro Banca'!$I$5:$I$1010,CONCATENATE(I$10,"_",$A22),'Registro Banca'!$F$5:$F$1010)</f>
        <v>0</v>
      </c>
      <c r="J22" s="504">
        <f>SUMIF('Registro Banca'!$I$5:$I$1010,CONCATENATE(J$10,"_",$A22),'Registro Banca'!$F$5:$F$1010)</f>
        <v>0</v>
      </c>
      <c r="K22" s="504">
        <f>SUMIF('Registro Banca'!$I$5:$I$1010,CONCATENATE(K$10,"_",$A22),'Registro Banca'!$F$5:$F$1010)</f>
        <v>0</v>
      </c>
      <c r="L22" s="504">
        <f>SUMIF('Registro Banca'!$I$5:$I$1010,CONCATENATE(L$10,"_",$A22),'Registro Banca'!$F$5:$F$1010)</f>
        <v>0</v>
      </c>
      <c r="M22" s="504">
        <f>SUMIF('Registro Banca'!$I$5:$I$1010,CONCATENATE(M$10,"_",$A22),'Registro Banca'!$F$5:$F$1010)</f>
        <v>0</v>
      </c>
      <c r="N22" s="504">
        <f>SUMIF('Registro Banca'!$I$5:$I$1010,CONCATENATE(N$10,"_",$A22),'Registro Banca'!$F$5:$F$1010)</f>
        <v>0</v>
      </c>
      <c r="O22" s="504">
        <f>SUMIF('Registro Banca'!$I$5:$I$1010,CONCATENATE(O$10,"_",$A22),'Registro Banca'!$F$5:$F$1010)</f>
        <v>0</v>
      </c>
      <c r="P22" s="242"/>
    </row>
    <row r="23" spans="1:16" ht="14.25" x14ac:dyDescent="0.2">
      <c r="A23" s="559" t="str">
        <f>Codici!B139</f>
        <v>12</v>
      </c>
      <c r="B23" s="560" t="str">
        <f>Codici!D139</f>
        <v>Spese manutenzione ordinaria (immobili e beni strumentali)</v>
      </c>
      <c r="C23" s="503">
        <f t="shared" si="1"/>
        <v>0</v>
      </c>
      <c r="D23" s="504">
        <f>SUMIF('Registro Banca'!$I$5:$I$1010,CONCATENATE(D$10,"_",$A23),'Registro Banca'!$F$5:$F$1010)</f>
        <v>0</v>
      </c>
      <c r="E23" s="504">
        <f>SUMIF('Registro Banca'!$I$5:$I$1010,CONCATENATE(E$10,"_",$A23),'Registro Banca'!$F$5:$F$1010)</f>
        <v>0</v>
      </c>
      <c r="F23" s="504">
        <f>SUMIF('Registro Banca'!$I$5:$I$1010,CONCATENATE(F$10,"_",$A23),'Registro Banca'!$F$5:$F$1010)</f>
        <v>0</v>
      </c>
      <c r="G23" s="504">
        <f>SUMIF('Registro Banca'!$I$5:$I$1010,CONCATENATE(G$10,"_",$A23),'Registro Banca'!$F$5:$F$1010)</f>
        <v>0</v>
      </c>
      <c r="H23" s="504">
        <f>SUMIF('Registro Banca'!$I$5:$I$1010,CONCATENATE(H$10,"_",$A23),'Registro Banca'!$F$5:$F$1010)</f>
        <v>0</v>
      </c>
      <c r="I23" s="504">
        <f>SUMIF('Registro Banca'!$I$5:$I$1010,CONCATENATE(I$10,"_",$A23),'Registro Banca'!$F$5:$F$1010)</f>
        <v>0</v>
      </c>
      <c r="J23" s="504">
        <f>SUMIF('Registro Banca'!$I$5:$I$1010,CONCATENATE(J$10,"_",$A23),'Registro Banca'!$F$5:$F$1010)</f>
        <v>0</v>
      </c>
      <c r="K23" s="504">
        <f>SUMIF('Registro Banca'!$I$5:$I$1010,CONCATENATE(K$10,"_",$A23),'Registro Banca'!$F$5:$F$1010)</f>
        <v>0</v>
      </c>
      <c r="L23" s="504">
        <f>SUMIF('Registro Banca'!$I$5:$I$1010,CONCATENATE(L$10,"_",$A23),'Registro Banca'!$F$5:$F$1010)</f>
        <v>0</v>
      </c>
      <c r="M23" s="504">
        <f>SUMIF('Registro Banca'!$I$5:$I$1010,CONCATENATE(M$10,"_",$A23),'Registro Banca'!$F$5:$F$1010)</f>
        <v>0</v>
      </c>
      <c r="N23" s="504">
        <f>SUMIF('Registro Banca'!$I$5:$I$1010,CONCATENATE(N$10,"_",$A23),'Registro Banca'!$F$5:$F$1010)</f>
        <v>0</v>
      </c>
      <c r="O23" s="504">
        <f>SUMIF('Registro Banca'!$I$5:$I$1010,CONCATENATE(O$10,"_",$A23),'Registro Banca'!$F$5:$F$1010)</f>
        <v>0</v>
      </c>
      <c r="P23" s="242"/>
    </row>
    <row r="24" spans="1:16" ht="14.25" x14ac:dyDescent="0.2">
      <c r="A24" s="559" t="str">
        <f>Codici!B140</f>
        <v>13</v>
      </c>
      <c r="B24" s="560" t="str">
        <f>Codici!D140</f>
        <v>Spese manutenzione straordinaria</v>
      </c>
      <c r="C24" s="503">
        <f t="shared" si="1"/>
        <v>0</v>
      </c>
      <c r="D24" s="504">
        <f>SUMIF('Registro Banca'!$I$5:$I$1010,CONCATENATE(D$10,"_",$A24),'Registro Banca'!$F$5:$F$1010)</f>
        <v>0</v>
      </c>
      <c r="E24" s="504">
        <f>SUMIF('Registro Banca'!$I$5:$I$1010,CONCATENATE(E$10,"_",$A24),'Registro Banca'!$F$5:$F$1010)</f>
        <v>0</v>
      </c>
      <c r="F24" s="504">
        <f>SUMIF('Registro Banca'!$I$5:$I$1010,CONCATENATE(F$10,"_",$A24),'Registro Banca'!$F$5:$F$1010)</f>
        <v>0</v>
      </c>
      <c r="G24" s="504">
        <f>SUMIF('Registro Banca'!$I$5:$I$1010,CONCATENATE(G$10,"_",$A24),'Registro Banca'!$F$5:$F$1010)</f>
        <v>0</v>
      </c>
      <c r="H24" s="504">
        <f>SUMIF('Registro Banca'!$I$5:$I$1010,CONCATENATE(H$10,"_",$A24),'Registro Banca'!$F$5:$F$1010)</f>
        <v>0</v>
      </c>
      <c r="I24" s="504">
        <f>SUMIF('Registro Banca'!$I$5:$I$1010,CONCATENATE(I$10,"_",$A24),'Registro Banca'!$F$5:$F$1010)</f>
        <v>0</v>
      </c>
      <c r="J24" s="504">
        <f>SUMIF('Registro Banca'!$I$5:$I$1010,CONCATENATE(J$10,"_",$A24),'Registro Banca'!$F$5:$F$1010)</f>
        <v>0</v>
      </c>
      <c r="K24" s="504">
        <f>SUMIF('Registro Banca'!$I$5:$I$1010,CONCATENATE(K$10,"_",$A24),'Registro Banca'!$F$5:$F$1010)</f>
        <v>0</v>
      </c>
      <c r="L24" s="504">
        <f>SUMIF('Registro Banca'!$I$5:$I$1010,CONCATENATE(L$10,"_",$A24),'Registro Banca'!$F$5:$F$1010)</f>
        <v>0</v>
      </c>
      <c r="M24" s="504">
        <f>SUMIF('Registro Banca'!$I$5:$I$1010,CONCATENATE(M$10,"_",$A24),'Registro Banca'!$F$5:$F$1010)</f>
        <v>0</v>
      </c>
      <c r="N24" s="504">
        <f>SUMIF('Registro Banca'!$I$5:$I$1010,CONCATENATE(N$10,"_",$A24),'Registro Banca'!$F$5:$F$1010)</f>
        <v>0</v>
      </c>
      <c r="O24" s="504">
        <f>SUMIF('Registro Banca'!$I$5:$I$1010,CONCATENATE(O$10,"_",$A24),'Registro Banca'!$F$5:$F$1010)</f>
        <v>0</v>
      </c>
      <c r="P24" s="242"/>
    </row>
    <row r="25" spans="1:16" ht="14.25" x14ac:dyDescent="0.2">
      <c r="A25" s="559" t="str">
        <f>Codici!B141</f>
        <v>14</v>
      </c>
      <c r="B25" s="560" t="str">
        <f>Codici!D141</f>
        <v>Compensi ordinari a professionisti (commercialista, ingenieri, ecc.)</v>
      </c>
      <c r="C25" s="503">
        <f t="shared" si="1"/>
        <v>0</v>
      </c>
      <c r="D25" s="504">
        <f>SUMIF('Registro Banca'!$I$5:$I$1010,CONCATENATE(D$10,"_",$A25),'Registro Banca'!$F$5:$F$1010)</f>
        <v>0</v>
      </c>
      <c r="E25" s="504">
        <f>SUMIF('Registro Banca'!$I$5:$I$1010,CONCATENATE(E$10,"_",$A25),'Registro Banca'!$F$5:$F$1010)</f>
        <v>0</v>
      </c>
      <c r="F25" s="504">
        <f>SUMIF('Registro Banca'!$I$5:$I$1010,CONCATENATE(F$10,"_",$A25),'Registro Banca'!$F$5:$F$1010)</f>
        <v>0</v>
      </c>
      <c r="G25" s="504">
        <f>SUMIF('Registro Banca'!$I$5:$I$1010,CONCATENATE(G$10,"_",$A25),'Registro Banca'!$F$5:$F$1010)</f>
        <v>0</v>
      </c>
      <c r="H25" s="504">
        <f>SUMIF('Registro Banca'!$I$5:$I$1010,CONCATENATE(H$10,"_",$A25),'Registro Banca'!$F$5:$F$1010)</f>
        <v>0</v>
      </c>
      <c r="I25" s="504">
        <f>SUMIF('Registro Banca'!$I$5:$I$1010,CONCATENATE(I$10,"_",$A25),'Registro Banca'!$F$5:$F$1010)</f>
        <v>0</v>
      </c>
      <c r="J25" s="504">
        <f>SUMIF('Registro Banca'!$I$5:$I$1010,CONCATENATE(J$10,"_",$A25),'Registro Banca'!$F$5:$F$1010)</f>
        <v>0</v>
      </c>
      <c r="K25" s="504">
        <f>SUMIF('Registro Banca'!$I$5:$I$1010,CONCATENATE(K$10,"_",$A25),'Registro Banca'!$F$5:$F$1010)</f>
        <v>0</v>
      </c>
      <c r="L25" s="504">
        <f>SUMIF('Registro Banca'!$I$5:$I$1010,CONCATENATE(L$10,"_",$A25),'Registro Banca'!$F$5:$F$1010)</f>
        <v>0</v>
      </c>
      <c r="M25" s="504">
        <f>SUMIF('Registro Banca'!$I$5:$I$1010,CONCATENATE(M$10,"_",$A25),'Registro Banca'!$F$5:$F$1010)</f>
        <v>0</v>
      </c>
      <c r="N25" s="504">
        <f>SUMIF('Registro Banca'!$I$5:$I$1010,CONCATENATE(N$10,"_",$A25),'Registro Banca'!$F$5:$F$1010)</f>
        <v>0</v>
      </c>
      <c r="O25" s="504">
        <f>SUMIF('Registro Banca'!$I$5:$I$1010,CONCATENATE(O$10,"_",$A25),'Registro Banca'!$F$5:$F$1010)</f>
        <v>0</v>
      </c>
      <c r="P25" s="242"/>
    </row>
    <row r="26" spans="1:16" ht="14.25" x14ac:dyDescent="0.2">
      <c r="A26" s="559" t="str">
        <f>Codici!B142</f>
        <v>15</v>
      </c>
      <c r="B26" s="560" t="str">
        <f>Codici!D142</f>
        <v>Ritenute fiscali e previdenziali su compensi a professionisti</v>
      </c>
      <c r="C26" s="503">
        <f t="shared" si="1"/>
        <v>0</v>
      </c>
      <c r="D26" s="504">
        <f>SUMIF('Registro Banca'!$I$5:$I$1010,CONCATENATE(D$10,"_",$A26),'Registro Banca'!$F$5:$F$1010)</f>
        <v>0</v>
      </c>
      <c r="E26" s="504">
        <f>SUMIF('Registro Banca'!$I$5:$I$1010,CONCATENATE(E$10,"_",$A26),'Registro Banca'!$F$5:$F$1010)</f>
        <v>0</v>
      </c>
      <c r="F26" s="504">
        <f>SUMIF('Registro Banca'!$I$5:$I$1010,CONCATENATE(F$10,"_",$A26),'Registro Banca'!$F$5:$F$1010)</f>
        <v>0</v>
      </c>
      <c r="G26" s="504">
        <f>SUMIF('Registro Banca'!$I$5:$I$1010,CONCATENATE(G$10,"_",$A26),'Registro Banca'!$F$5:$F$1010)</f>
        <v>0</v>
      </c>
      <c r="H26" s="504">
        <f>SUMIF('Registro Banca'!$I$5:$I$1010,CONCATENATE(H$10,"_",$A26),'Registro Banca'!$F$5:$F$1010)</f>
        <v>0</v>
      </c>
      <c r="I26" s="504">
        <f>SUMIF('Registro Banca'!$I$5:$I$1010,CONCATENATE(I$10,"_",$A26),'Registro Banca'!$F$5:$F$1010)</f>
        <v>0</v>
      </c>
      <c r="J26" s="504">
        <f>SUMIF('Registro Banca'!$I$5:$I$1010,CONCATENATE(J$10,"_",$A26),'Registro Banca'!$F$5:$F$1010)</f>
        <v>0</v>
      </c>
      <c r="K26" s="504">
        <f>SUMIF('Registro Banca'!$I$5:$I$1010,CONCATENATE(K$10,"_",$A26),'Registro Banca'!$F$5:$F$1010)</f>
        <v>0</v>
      </c>
      <c r="L26" s="504">
        <f>SUMIF('Registro Banca'!$I$5:$I$1010,CONCATENATE(L$10,"_",$A26),'Registro Banca'!$F$5:$F$1010)</f>
        <v>0</v>
      </c>
      <c r="M26" s="504">
        <f>SUMIF('Registro Banca'!$I$5:$I$1010,CONCATENATE(M$10,"_",$A26),'Registro Banca'!$F$5:$F$1010)</f>
        <v>0</v>
      </c>
      <c r="N26" s="504">
        <f>SUMIF('Registro Banca'!$I$5:$I$1010,CONCATENATE(N$10,"_",$A26),'Registro Banca'!$F$5:$F$1010)</f>
        <v>0</v>
      </c>
      <c r="O26" s="504">
        <f>SUMIF('Registro Banca'!$I$5:$I$1010,CONCATENATE(O$10,"_",$A26),'Registro Banca'!$F$5:$F$1010)</f>
        <v>0</v>
      </c>
      <c r="P26" s="242"/>
    </row>
    <row r="27" spans="1:16" ht="14.25" x14ac:dyDescent="0.2">
      <c r="A27" s="559" t="str">
        <f>Codici!B143</f>
        <v>16</v>
      </c>
      <c r="B27" s="560" t="str">
        <f>Codici!D143</f>
        <v>Spese per assicurazioni (R.C. terzi, infortuni, incendio, furto, ecc.)</v>
      </c>
      <c r="C27" s="503">
        <f t="shared" si="1"/>
        <v>0</v>
      </c>
      <c r="D27" s="504">
        <f>SUMIF('Registro Banca'!$I$5:$I$1010,CONCATENATE(D$10,"_",$A27),'Registro Banca'!$F$5:$F$1010)</f>
        <v>0</v>
      </c>
      <c r="E27" s="504">
        <f>SUMIF('Registro Banca'!$I$5:$I$1010,CONCATENATE(E$10,"_",$A27),'Registro Banca'!$F$5:$F$1010)</f>
        <v>0</v>
      </c>
      <c r="F27" s="504">
        <f>SUMIF('Registro Banca'!$I$5:$I$1010,CONCATENATE(F$10,"_",$A27),'Registro Banca'!$F$5:$F$1010)</f>
        <v>0</v>
      </c>
      <c r="G27" s="504">
        <f>SUMIF('Registro Banca'!$I$5:$I$1010,CONCATENATE(G$10,"_",$A27),'Registro Banca'!$F$5:$F$1010)</f>
        <v>0</v>
      </c>
      <c r="H27" s="504">
        <f>SUMIF('Registro Banca'!$I$5:$I$1010,CONCATENATE(H$10,"_",$A27),'Registro Banca'!$F$5:$F$1010)</f>
        <v>0</v>
      </c>
      <c r="I27" s="504">
        <f>SUMIF('Registro Banca'!$I$5:$I$1010,CONCATENATE(I$10,"_",$A27),'Registro Banca'!$F$5:$F$1010)</f>
        <v>0</v>
      </c>
      <c r="J27" s="504">
        <f>SUMIF('Registro Banca'!$I$5:$I$1010,CONCATENATE(J$10,"_",$A27),'Registro Banca'!$F$5:$F$1010)</f>
        <v>0</v>
      </c>
      <c r="K27" s="504">
        <f>SUMIF('Registro Banca'!$I$5:$I$1010,CONCATENATE(K$10,"_",$A27),'Registro Banca'!$F$5:$F$1010)</f>
        <v>0</v>
      </c>
      <c r="L27" s="504">
        <f>SUMIF('Registro Banca'!$I$5:$I$1010,CONCATENATE(L$10,"_",$A27),'Registro Banca'!$F$5:$F$1010)</f>
        <v>0</v>
      </c>
      <c r="M27" s="504">
        <f>SUMIF('Registro Banca'!$I$5:$I$1010,CONCATENATE(M$10,"_",$A27),'Registro Banca'!$F$5:$F$1010)</f>
        <v>0</v>
      </c>
      <c r="N27" s="504">
        <f>SUMIF('Registro Banca'!$I$5:$I$1010,CONCATENATE(N$10,"_",$A27),'Registro Banca'!$F$5:$F$1010)</f>
        <v>0</v>
      </c>
      <c r="O27" s="504">
        <f>SUMIF('Registro Banca'!$I$5:$I$1010,CONCATENATE(O$10,"_",$A27),'Registro Banca'!$F$5:$F$1010)</f>
        <v>0</v>
      </c>
      <c r="P27" s="242"/>
    </row>
    <row r="28" spans="1:16" ht="14.25" x14ac:dyDescent="0.2">
      <c r="A28" s="559" t="str">
        <f>Codici!B144</f>
        <v>17</v>
      </c>
      <c r="B28" s="560" t="str">
        <f>Codici!D144</f>
        <v>Spese per attività (pranzi comunitari, pellegrinaggi, feste, ecc.)</v>
      </c>
      <c r="C28" s="503">
        <f t="shared" si="1"/>
        <v>0</v>
      </c>
      <c r="D28" s="504">
        <f>SUMIF('Registro Banca'!$I$5:$I$1010,CONCATENATE(D$10,"_",$A28),'Registro Banca'!$F$5:$F$1010)</f>
        <v>0</v>
      </c>
      <c r="E28" s="504">
        <f>SUMIF('Registro Banca'!$I$5:$I$1010,CONCATENATE(E$10,"_",$A28),'Registro Banca'!$F$5:$F$1010)</f>
        <v>0</v>
      </c>
      <c r="F28" s="504">
        <f>SUMIF('Registro Banca'!$I$5:$I$1010,CONCATENATE(F$10,"_",$A28),'Registro Banca'!$F$5:$F$1010)</f>
        <v>0</v>
      </c>
      <c r="G28" s="504">
        <f>SUMIF('Registro Banca'!$I$5:$I$1010,CONCATENATE(G$10,"_",$A28),'Registro Banca'!$F$5:$F$1010)</f>
        <v>0</v>
      </c>
      <c r="H28" s="504">
        <f>SUMIF('Registro Banca'!$I$5:$I$1010,CONCATENATE(H$10,"_",$A28),'Registro Banca'!$F$5:$F$1010)</f>
        <v>0</v>
      </c>
      <c r="I28" s="504">
        <f>SUMIF('Registro Banca'!$I$5:$I$1010,CONCATENATE(I$10,"_",$A28),'Registro Banca'!$F$5:$F$1010)</f>
        <v>0</v>
      </c>
      <c r="J28" s="504">
        <f>SUMIF('Registro Banca'!$I$5:$I$1010,CONCATENATE(J$10,"_",$A28),'Registro Banca'!$F$5:$F$1010)</f>
        <v>0</v>
      </c>
      <c r="K28" s="504">
        <f>SUMIF('Registro Banca'!$I$5:$I$1010,CONCATENATE(K$10,"_",$A28),'Registro Banca'!$F$5:$F$1010)</f>
        <v>0</v>
      </c>
      <c r="L28" s="504">
        <f>SUMIF('Registro Banca'!$I$5:$I$1010,CONCATENATE(L$10,"_",$A28),'Registro Banca'!$F$5:$F$1010)</f>
        <v>0</v>
      </c>
      <c r="M28" s="504">
        <f>SUMIF('Registro Banca'!$I$5:$I$1010,CONCATENATE(M$10,"_",$A28),'Registro Banca'!$F$5:$F$1010)</f>
        <v>0</v>
      </c>
      <c r="N28" s="504">
        <f>SUMIF('Registro Banca'!$I$5:$I$1010,CONCATENATE(N$10,"_",$A28),'Registro Banca'!$F$5:$F$1010)</f>
        <v>0</v>
      </c>
      <c r="O28" s="504">
        <f>SUMIF('Registro Banca'!$I$5:$I$1010,CONCATENATE(O$10,"_",$A28),'Registro Banca'!$F$5:$F$1010)</f>
        <v>0</v>
      </c>
      <c r="P28" s="242"/>
    </row>
    <row r="29" spans="1:16" ht="14.25" x14ac:dyDescent="0.2">
      <c r="A29" s="559" t="str">
        <f>Codici!B145</f>
        <v>18</v>
      </c>
      <c r="B29" s="560" t="str">
        <f>Codici!D145</f>
        <v>Spese per la catechesi</v>
      </c>
      <c r="C29" s="503">
        <f t="shared" si="1"/>
        <v>0</v>
      </c>
      <c r="D29" s="504">
        <f>SUMIF('Registro Banca'!$I$5:$I$1010,CONCATENATE(D$10,"_",$A29),'Registro Banca'!$F$5:$F$1010)</f>
        <v>0</v>
      </c>
      <c r="E29" s="504">
        <f>SUMIF('Registro Banca'!$I$5:$I$1010,CONCATENATE(E$10,"_",$A29),'Registro Banca'!$F$5:$F$1010)</f>
        <v>0</v>
      </c>
      <c r="F29" s="504">
        <f>SUMIF('Registro Banca'!$I$5:$I$1010,CONCATENATE(F$10,"_",$A29),'Registro Banca'!$F$5:$F$1010)</f>
        <v>0</v>
      </c>
      <c r="G29" s="504">
        <f>SUMIF('Registro Banca'!$I$5:$I$1010,CONCATENATE(G$10,"_",$A29),'Registro Banca'!$F$5:$F$1010)</f>
        <v>0</v>
      </c>
      <c r="H29" s="504">
        <f>SUMIF('Registro Banca'!$I$5:$I$1010,CONCATENATE(H$10,"_",$A29),'Registro Banca'!$F$5:$F$1010)</f>
        <v>0</v>
      </c>
      <c r="I29" s="504">
        <f>SUMIF('Registro Banca'!$I$5:$I$1010,CONCATENATE(I$10,"_",$A29),'Registro Banca'!$F$5:$F$1010)</f>
        <v>0</v>
      </c>
      <c r="J29" s="504">
        <f>SUMIF('Registro Banca'!$I$5:$I$1010,CONCATENATE(J$10,"_",$A29),'Registro Banca'!$F$5:$F$1010)</f>
        <v>0</v>
      </c>
      <c r="K29" s="504">
        <f>SUMIF('Registro Banca'!$I$5:$I$1010,CONCATENATE(K$10,"_",$A29),'Registro Banca'!$F$5:$F$1010)</f>
        <v>0</v>
      </c>
      <c r="L29" s="504">
        <f>SUMIF('Registro Banca'!$I$5:$I$1010,CONCATENATE(L$10,"_",$A29),'Registro Banca'!$F$5:$F$1010)</f>
        <v>0</v>
      </c>
      <c r="M29" s="504">
        <f>SUMIF('Registro Banca'!$I$5:$I$1010,CONCATENATE(M$10,"_",$A29),'Registro Banca'!$F$5:$F$1010)</f>
        <v>0</v>
      </c>
      <c r="N29" s="504">
        <f>SUMIF('Registro Banca'!$I$5:$I$1010,CONCATENATE(N$10,"_",$A29),'Registro Banca'!$F$5:$F$1010)</f>
        <v>0</v>
      </c>
      <c r="O29" s="504">
        <f>SUMIF('Registro Banca'!$I$5:$I$1010,CONCATENATE(O$10,"_",$A29),'Registro Banca'!$F$5:$F$1010)</f>
        <v>0</v>
      </c>
      <c r="P29" s="242"/>
    </row>
    <row r="30" spans="1:16" ht="14.25" x14ac:dyDescent="0.2">
      <c r="A30" s="559" t="str">
        <f>Codici!B146</f>
        <v>19</v>
      </c>
      <c r="B30" s="560" t="str">
        <f>Codici!D146</f>
        <v>Spese per attività istituzionali oratorio (campi scuola, estate ragazzi, ecc.)</v>
      </c>
      <c r="C30" s="503">
        <f t="shared" si="1"/>
        <v>0</v>
      </c>
      <c r="D30" s="504">
        <f>SUMIF('Registro Banca'!$I$5:$I$1010,CONCATENATE(D$10,"_",$A30),'Registro Banca'!$F$5:$F$1010)</f>
        <v>0</v>
      </c>
      <c r="E30" s="504">
        <f>SUMIF('Registro Banca'!$I$5:$I$1010,CONCATENATE(E$10,"_",$A30),'Registro Banca'!$F$5:$F$1010)</f>
        <v>0</v>
      </c>
      <c r="F30" s="504">
        <f>SUMIF('Registro Banca'!$I$5:$I$1010,CONCATENATE(F$10,"_",$A30),'Registro Banca'!$F$5:$F$1010)</f>
        <v>0</v>
      </c>
      <c r="G30" s="504">
        <f>SUMIF('Registro Banca'!$I$5:$I$1010,CONCATENATE(G$10,"_",$A30),'Registro Banca'!$F$5:$F$1010)</f>
        <v>0</v>
      </c>
      <c r="H30" s="504">
        <f>SUMIF('Registro Banca'!$I$5:$I$1010,CONCATENATE(H$10,"_",$A30),'Registro Banca'!$F$5:$F$1010)</f>
        <v>0</v>
      </c>
      <c r="I30" s="504">
        <f>SUMIF('Registro Banca'!$I$5:$I$1010,CONCATENATE(I$10,"_",$A30),'Registro Banca'!$F$5:$F$1010)</f>
        <v>0</v>
      </c>
      <c r="J30" s="504">
        <f>SUMIF('Registro Banca'!$I$5:$I$1010,CONCATENATE(J$10,"_",$A30),'Registro Banca'!$F$5:$F$1010)</f>
        <v>0</v>
      </c>
      <c r="K30" s="504">
        <f>SUMIF('Registro Banca'!$I$5:$I$1010,CONCATENATE(K$10,"_",$A30),'Registro Banca'!$F$5:$F$1010)</f>
        <v>0</v>
      </c>
      <c r="L30" s="504">
        <f>SUMIF('Registro Banca'!$I$5:$I$1010,CONCATENATE(L$10,"_",$A30),'Registro Banca'!$F$5:$F$1010)</f>
        <v>0</v>
      </c>
      <c r="M30" s="504">
        <f>SUMIF('Registro Banca'!$I$5:$I$1010,CONCATENATE(M$10,"_",$A30),'Registro Banca'!$F$5:$F$1010)</f>
        <v>0</v>
      </c>
      <c r="N30" s="504">
        <f>SUMIF('Registro Banca'!$I$5:$I$1010,CONCATENATE(N$10,"_",$A30),'Registro Banca'!$F$5:$F$1010)</f>
        <v>0</v>
      </c>
      <c r="O30" s="504">
        <f>SUMIF('Registro Banca'!$I$5:$I$1010,CONCATENATE(O$10,"_",$A30),'Registro Banca'!$F$5:$F$1010)</f>
        <v>0</v>
      </c>
      <c r="P30" s="242"/>
    </row>
    <row r="31" spans="1:16" ht="14.25" x14ac:dyDescent="0.2">
      <c r="A31" s="559" t="str">
        <f>Codici!B147</f>
        <v>20</v>
      </c>
      <c r="B31" s="560" t="str">
        <f>Codici!D147</f>
        <v>Spese per bollettino parrocchiale e riviste</v>
      </c>
      <c r="C31" s="503">
        <f t="shared" si="1"/>
        <v>0</v>
      </c>
      <c r="D31" s="504">
        <f>SUMIF('Registro Banca'!$I$5:$I$1010,CONCATENATE(D$10,"_",$A31),'Registro Banca'!$F$5:$F$1010)</f>
        <v>0</v>
      </c>
      <c r="E31" s="504">
        <f>SUMIF('Registro Banca'!$I$5:$I$1010,CONCATENATE(E$10,"_",$A31),'Registro Banca'!$F$5:$F$1010)</f>
        <v>0</v>
      </c>
      <c r="F31" s="504">
        <f>SUMIF('Registro Banca'!$I$5:$I$1010,CONCATENATE(F$10,"_",$A31),'Registro Banca'!$F$5:$F$1010)</f>
        <v>0</v>
      </c>
      <c r="G31" s="504">
        <f>SUMIF('Registro Banca'!$I$5:$I$1010,CONCATENATE(G$10,"_",$A31),'Registro Banca'!$F$5:$F$1010)</f>
        <v>0</v>
      </c>
      <c r="H31" s="504">
        <f>SUMIF('Registro Banca'!$I$5:$I$1010,CONCATENATE(H$10,"_",$A31),'Registro Banca'!$F$5:$F$1010)</f>
        <v>0</v>
      </c>
      <c r="I31" s="504">
        <f>SUMIF('Registro Banca'!$I$5:$I$1010,CONCATENATE(I$10,"_",$A31),'Registro Banca'!$F$5:$F$1010)</f>
        <v>0</v>
      </c>
      <c r="J31" s="504">
        <f>SUMIF('Registro Banca'!$I$5:$I$1010,CONCATENATE(J$10,"_",$A31),'Registro Banca'!$F$5:$F$1010)</f>
        <v>0</v>
      </c>
      <c r="K31" s="504">
        <f>SUMIF('Registro Banca'!$I$5:$I$1010,CONCATENATE(K$10,"_",$A31),'Registro Banca'!$F$5:$F$1010)</f>
        <v>0</v>
      </c>
      <c r="L31" s="504">
        <f>SUMIF('Registro Banca'!$I$5:$I$1010,CONCATENATE(L$10,"_",$A31),'Registro Banca'!$F$5:$F$1010)</f>
        <v>0</v>
      </c>
      <c r="M31" s="504">
        <f>SUMIF('Registro Banca'!$I$5:$I$1010,CONCATENATE(M$10,"_",$A31),'Registro Banca'!$F$5:$F$1010)</f>
        <v>0</v>
      </c>
      <c r="N31" s="504">
        <f>SUMIF('Registro Banca'!$I$5:$I$1010,CONCATENATE(N$10,"_",$A31),'Registro Banca'!$F$5:$F$1010)</f>
        <v>0</v>
      </c>
      <c r="O31" s="504">
        <f>SUMIF('Registro Banca'!$I$5:$I$1010,CONCATENATE(O$10,"_",$A31),'Registro Banca'!$F$5:$F$1010)</f>
        <v>0</v>
      </c>
      <c r="P31" s="242"/>
    </row>
    <row r="32" spans="1:16" ht="14.25" x14ac:dyDescent="0.2">
      <c r="A32" s="559" t="str">
        <f>Codici!B148</f>
        <v>21</v>
      </c>
      <c r="B32" s="560" t="str">
        <f>Codici!D148</f>
        <v>Acquisto beni immobili/mobili</v>
      </c>
      <c r="C32" s="503">
        <f t="shared" si="1"/>
        <v>0</v>
      </c>
      <c r="D32" s="504">
        <f>SUMIF('Registro Banca'!$I$5:$I$1010,CONCATENATE(D$10,"_",$A32),'Registro Banca'!$F$5:$F$1010)</f>
        <v>0</v>
      </c>
      <c r="E32" s="504">
        <f>SUMIF('Registro Banca'!$I$5:$I$1010,CONCATENATE(E$10,"_",$A32),'Registro Banca'!$F$5:$F$1010)</f>
        <v>0</v>
      </c>
      <c r="F32" s="504">
        <f>SUMIF('Registro Banca'!$I$5:$I$1010,CONCATENATE(F$10,"_",$A32),'Registro Banca'!$F$5:$F$1010)</f>
        <v>0</v>
      </c>
      <c r="G32" s="504">
        <f>SUMIF('Registro Banca'!$I$5:$I$1010,CONCATENATE(G$10,"_",$A32),'Registro Banca'!$F$5:$F$1010)</f>
        <v>0</v>
      </c>
      <c r="H32" s="504">
        <f>SUMIF('Registro Banca'!$I$5:$I$1010,CONCATENATE(H$10,"_",$A32),'Registro Banca'!$F$5:$F$1010)</f>
        <v>0</v>
      </c>
      <c r="I32" s="504">
        <f>SUMIF('Registro Banca'!$I$5:$I$1010,CONCATENATE(I$10,"_",$A32),'Registro Banca'!$F$5:$F$1010)</f>
        <v>0</v>
      </c>
      <c r="J32" s="504">
        <f>SUMIF('Registro Banca'!$I$5:$I$1010,CONCATENATE(J$10,"_",$A32),'Registro Banca'!$F$5:$F$1010)</f>
        <v>0</v>
      </c>
      <c r="K32" s="504">
        <f>SUMIF('Registro Banca'!$I$5:$I$1010,CONCATENATE(K$10,"_",$A32),'Registro Banca'!$F$5:$F$1010)</f>
        <v>0</v>
      </c>
      <c r="L32" s="504">
        <f>SUMIF('Registro Banca'!$I$5:$I$1010,CONCATENATE(L$10,"_",$A32),'Registro Banca'!$F$5:$F$1010)</f>
        <v>0</v>
      </c>
      <c r="M32" s="504">
        <f>SUMIF('Registro Banca'!$I$5:$I$1010,CONCATENATE(M$10,"_",$A32),'Registro Banca'!$F$5:$F$1010)</f>
        <v>0</v>
      </c>
      <c r="N32" s="504">
        <f>SUMIF('Registro Banca'!$I$5:$I$1010,CONCATENATE(N$10,"_",$A32),'Registro Banca'!$F$5:$F$1010)</f>
        <v>0</v>
      </c>
      <c r="O32" s="504">
        <f>SUMIF('Registro Banca'!$I$5:$I$1010,CONCATENATE(O$10,"_",$A32),'Registro Banca'!$F$5:$F$1010)</f>
        <v>0</v>
      </c>
      <c r="P32" s="242"/>
    </row>
    <row r="33" spans="1:16" ht="14.25" x14ac:dyDescent="0.2">
      <c r="A33" s="559" t="str">
        <f>Codici!B149</f>
        <v>22</v>
      </c>
      <c r="B33" s="560" t="str">
        <f>Codici!D149</f>
        <v xml:space="preserve">Erogazioni per attività caritative </v>
      </c>
      <c r="C33" s="503">
        <f t="shared" si="1"/>
        <v>0</v>
      </c>
      <c r="D33" s="504">
        <f>SUMIF('Registro Banca'!$I$5:$I$1010,CONCATENATE(D$10,"_",$A33),'Registro Banca'!$F$5:$F$1010)</f>
        <v>0</v>
      </c>
      <c r="E33" s="504">
        <f>SUMIF('Registro Banca'!$I$5:$I$1010,CONCATENATE(E$10,"_",$A33),'Registro Banca'!$F$5:$F$1010)</f>
        <v>0</v>
      </c>
      <c r="F33" s="504">
        <f>SUMIF('Registro Banca'!$I$5:$I$1010,CONCATENATE(F$10,"_",$A33),'Registro Banca'!$F$5:$F$1010)</f>
        <v>0</v>
      </c>
      <c r="G33" s="504">
        <f>SUMIF('Registro Banca'!$I$5:$I$1010,CONCATENATE(G$10,"_",$A33),'Registro Banca'!$F$5:$F$1010)</f>
        <v>0</v>
      </c>
      <c r="H33" s="504">
        <f>SUMIF('Registro Banca'!$I$5:$I$1010,CONCATENATE(H$10,"_",$A33),'Registro Banca'!$F$5:$F$1010)</f>
        <v>0</v>
      </c>
      <c r="I33" s="504">
        <f>SUMIF('Registro Banca'!$I$5:$I$1010,CONCATENATE(I$10,"_",$A33),'Registro Banca'!$F$5:$F$1010)</f>
        <v>0</v>
      </c>
      <c r="J33" s="504">
        <f>SUMIF('Registro Banca'!$I$5:$I$1010,CONCATENATE(J$10,"_",$A33),'Registro Banca'!$F$5:$F$1010)</f>
        <v>0</v>
      </c>
      <c r="K33" s="504">
        <f>SUMIF('Registro Banca'!$I$5:$I$1010,CONCATENATE(K$10,"_",$A33),'Registro Banca'!$F$5:$F$1010)</f>
        <v>0</v>
      </c>
      <c r="L33" s="504">
        <f>SUMIF('Registro Banca'!$I$5:$I$1010,CONCATENATE(L$10,"_",$A33),'Registro Banca'!$F$5:$F$1010)</f>
        <v>0</v>
      </c>
      <c r="M33" s="504">
        <f>SUMIF('Registro Banca'!$I$5:$I$1010,CONCATENATE(M$10,"_",$A33),'Registro Banca'!$F$5:$F$1010)</f>
        <v>0</v>
      </c>
      <c r="N33" s="504">
        <f>SUMIF('Registro Banca'!$I$5:$I$1010,CONCATENATE(N$10,"_",$A33),'Registro Banca'!$F$5:$F$1010)</f>
        <v>0</v>
      </c>
      <c r="O33" s="504">
        <f>SUMIF('Registro Banca'!$I$5:$I$1010,CONCATENATE(O$10,"_",$A33),'Registro Banca'!$F$5:$F$1010)</f>
        <v>0</v>
      </c>
      <c r="P33" s="242"/>
    </row>
    <row r="34" spans="1:16" ht="14.25" x14ac:dyDescent="0.2">
      <c r="A34" s="559" t="str">
        <f>Codici!B150</f>
        <v>23</v>
      </c>
      <c r="B34" s="560" t="str">
        <f>Codici!D150</f>
        <v>Spese per automezzi (bollo, assicurazione, consumi, ecc.)</v>
      </c>
      <c r="C34" s="503">
        <f t="shared" si="1"/>
        <v>0</v>
      </c>
      <c r="D34" s="504">
        <f>SUMIF('Registro Banca'!$I$5:$I$1010,CONCATENATE(D$10,"_",$A34),'Registro Banca'!$F$5:$F$1010)</f>
        <v>0</v>
      </c>
      <c r="E34" s="504">
        <f>SUMIF('Registro Banca'!$I$5:$I$1010,CONCATENATE(E$10,"_",$A34),'Registro Banca'!$F$5:$F$1010)</f>
        <v>0</v>
      </c>
      <c r="F34" s="504">
        <f>SUMIF('Registro Banca'!$I$5:$I$1010,CONCATENATE(F$10,"_",$A34),'Registro Banca'!$F$5:$F$1010)</f>
        <v>0</v>
      </c>
      <c r="G34" s="504">
        <f>SUMIF('Registro Banca'!$I$5:$I$1010,CONCATENATE(G$10,"_",$A34),'Registro Banca'!$F$5:$F$1010)</f>
        <v>0</v>
      </c>
      <c r="H34" s="504">
        <f>SUMIF('Registro Banca'!$I$5:$I$1010,CONCATENATE(H$10,"_",$A34),'Registro Banca'!$F$5:$F$1010)</f>
        <v>0</v>
      </c>
      <c r="I34" s="504">
        <f>SUMIF('Registro Banca'!$I$5:$I$1010,CONCATENATE(I$10,"_",$A34),'Registro Banca'!$F$5:$F$1010)</f>
        <v>0</v>
      </c>
      <c r="J34" s="504">
        <f>SUMIF('Registro Banca'!$I$5:$I$1010,CONCATENATE(J$10,"_",$A34),'Registro Banca'!$F$5:$F$1010)</f>
        <v>0</v>
      </c>
      <c r="K34" s="504">
        <f>SUMIF('Registro Banca'!$I$5:$I$1010,CONCATENATE(K$10,"_",$A34),'Registro Banca'!$F$5:$F$1010)</f>
        <v>0</v>
      </c>
      <c r="L34" s="504">
        <f>SUMIF('Registro Banca'!$I$5:$I$1010,CONCATENATE(L$10,"_",$A34),'Registro Banca'!$F$5:$F$1010)</f>
        <v>0</v>
      </c>
      <c r="M34" s="504">
        <f>SUMIF('Registro Banca'!$I$5:$I$1010,CONCATENATE(M$10,"_",$A34),'Registro Banca'!$F$5:$F$1010)</f>
        <v>0</v>
      </c>
      <c r="N34" s="504">
        <f>SUMIF('Registro Banca'!$I$5:$I$1010,CONCATENATE(N$10,"_",$A34),'Registro Banca'!$F$5:$F$1010)</f>
        <v>0</v>
      </c>
      <c r="O34" s="504">
        <f>SUMIF('Registro Banca'!$I$5:$I$1010,CONCATENATE(O$10,"_",$A34),'Registro Banca'!$F$5:$F$1010)</f>
        <v>0</v>
      </c>
      <c r="P34" s="242"/>
    </row>
    <row r="35" spans="1:16" ht="14.25" x14ac:dyDescent="0.2">
      <c r="A35" s="559" t="str">
        <f>Codici!B151</f>
        <v>24</v>
      </c>
      <c r="B35" s="560" t="str">
        <f>Codici!D151</f>
        <v>Uscite S. Messe collettive</v>
      </c>
      <c r="C35" s="503">
        <f t="shared" si="1"/>
        <v>0</v>
      </c>
      <c r="D35" s="504">
        <f>SUMIF('Registro Banca'!$I$5:$I$1010,CONCATENATE(D$10,"_",$A35),'Registro Banca'!$F$5:$F$1010)</f>
        <v>0</v>
      </c>
      <c r="E35" s="504">
        <f>SUMIF('Registro Banca'!$I$5:$I$1010,CONCATENATE(E$10,"_",$A35),'Registro Banca'!$F$5:$F$1010)</f>
        <v>0</v>
      </c>
      <c r="F35" s="504">
        <f>SUMIF('Registro Banca'!$I$5:$I$1010,CONCATENATE(F$10,"_",$A35),'Registro Banca'!$F$5:$F$1010)</f>
        <v>0</v>
      </c>
      <c r="G35" s="504">
        <f>SUMIF('Registro Banca'!$I$5:$I$1010,CONCATENATE(G$10,"_",$A35),'Registro Banca'!$F$5:$F$1010)</f>
        <v>0</v>
      </c>
      <c r="H35" s="504">
        <f>SUMIF('Registro Banca'!$I$5:$I$1010,CONCATENATE(H$10,"_",$A35),'Registro Banca'!$F$5:$F$1010)</f>
        <v>0</v>
      </c>
      <c r="I35" s="504">
        <f>SUMIF('Registro Banca'!$I$5:$I$1010,CONCATENATE(I$10,"_",$A35),'Registro Banca'!$F$5:$F$1010)</f>
        <v>0</v>
      </c>
      <c r="J35" s="504">
        <f>SUMIF('Registro Banca'!$I$5:$I$1010,CONCATENATE(J$10,"_",$A35),'Registro Banca'!$F$5:$F$1010)</f>
        <v>0</v>
      </c>
      <c r="K35" s="504">
        <f>SUMIF('Registro Banca'!$I$5:$I$1010,CONCATENATE(K$10,"_",$A35),'Registro Banca'!$F$5:$F$1010)</f>
        <v>0</v>
      </c>
      <c r="L35" s="504">
        <f>SUMIF('Registro Banca'!$I$5:$I$1010,CONCATENATE(L$10,"_",$A35),'Registro Banca'!$F$5:$F$1010)</f>
        <v>0</v>
      </c>
      <c r="M35" s="504">
        <f>SUMIF('Registro Banca'!$I$5:$I$1010,CONCATENATE(M$10,"_",$A35),'Registro Banca'!$F$5:$F$1010)</f>
        <v>0</v>
      </c>
      <c r="N35" s="504">
        <f>SUMIF('Registro Banca'!$I$5:$I$1010,CONCATENATE(N$10,"_",$A35),'Registro Banca'!$F$5:$F$1010)</f>
        <v>0</v>
      </c>
      <c r="O35" s="504">
        <f>SUMIF('Registro Banca'!$I$5:$I$1010,CONCATENATE(O$10,"_",$A35),'Registro Banca'!$F$5:$F$1010)</f>
        <v>0</v>
      </c>
      <c r="P35" s="242"/>
    </row>
    <row r="36" spans="1:16" ht="14.25" x14ac:dyDescent="0.2">
      <c r="A36" s="559" t="str">
        <f>Codici!B152</f>
        <v>25</v>
      </c>
      <c r="B36" s="560" t="str">
        <f>Codici!D152</f>
        <v>Spese gestione beni (terreni, fabbricati, ecc.)</v>
      </c>
      <c r="C36" s="503">
        <f t="shared" si="1"/>
        <v>0</v>
      </c>
      <c r="D36" s="504">
        <f>SUMIF('Registro Banca'!$I$5:$I$1010,CONCATENATE(D$10,"_",$A36),'Registro Banca'!$F$5:$F$1010)</f>
        <v>0</v>
      </c>
      <c r="E36" s="504">
        <f>SUMIF('Registro Banca'!$I$5:$I$1010,CONCATENATE(E$10,"_",$A36),'Registro Banca'!$F$5:$F$1010)</f>
        <v>0</v>
      </c>
      <c r="F36" s="504">
        <f>SUMIF('Registro Banca'!$I$5:$I$1010,CONCATENATE(F$10,"_",$A36),'Registro Banca'!$F$5:$F$1010)</f>
        <v>0</v>
      </c>
      <c r="G36" s="504">
        <f>SUMIF('Registro Banca'!$I$5:$I$1010,CONCATENATE(G$10,"_",$A36),'Registro Banca'!$F$5:$F$1010)</f>
        <v>0</v>
      </c>
      <c r="H36" s="504">
        <f>SUMIF('Registro Banca'!$I$5:$I$1010,CONCATENATE(H$10,"_",$A36),'Registro Banca'!$F$5:$F$1010)</f>
        <v>0</v>
      </c>
      <c r="I36" s="504">
        <f>SUMIF('Registro Banca'!$I$5:$I$1010,CONCATENATE(I$10,"_",$A36),'Registro Banca'!$F$5:$F$1010)</f>
        <v>0</v>
      </c>
      <c r="J36" s="504">
        <f>SUMIF('Registro Banca'!$I$5:$I$1010,CONCATENATE(J$10,"_",$A36),'Registro Banca'!$F$5:$F$1010)</f>
        <v>0</v>
      </c>
      <c r="K36" s="504">
        <f>SUMIF('Registro Banca'!$I$5:$I$1010,CONCATENATE(K$10,"_",$A36),'Registro Banca'!$F$5:$F$1010)</f>
        <v>0</v>
      </c>
      <c r="L36" s="504">
        <f>SUMIF('Registro Banca'!$I$5:$I$1010,CONCATENATE(L$10,"_",$A36),'Registro Banca'!$F$5:$F$1010)</f>
        <v>0</v>
      </c>
      <c r="M36" s="504">
        <f>SUMIF('Registro Banca'!$I$5:$I$1010,CONCATENATE(M$10,"_",$A36),'Registro Banca'!$F$5:$F$1010)</f>
        <v>0</v>
      </c>
      <c r="N36" s="504">
        <f>SUMIF('Registro Banca'!$I$5:$I$1010,CONCATENATE(N$10,"_",$A36),'Registro Banca'!$F$5:$F$1010)</f>
        <v>0</v>
      </c>
      <c r="O36" s="504">
        <f>SUMIF('Registro Banca'!$I$5:$I$1010,CONCATENATE(O$10,"_",$A36),'Registro Banca'!$F$5:$F$1010)</f>
        <v>0</v>
      </c>
      <c r="P36" s="242"/>
    </row>
    <row r="37" spans="1:16" ht="14.25" x14ac:dyDescent="0.2">
      <c r="A37" s="559" t="str">
        <f>Codici!B153</f>
        <v>26</v>
      </c>
      <c r="B37" s="560" t="str">
        <f>Codici!D153</f>
        <v>Imposte e tasse</v>
      </c>
      <c r="C37" s="503">
        <f t="shared" si="1"/>
        <v>0</v>
      </c>
      <c r="D37" s="504">
        <f>SUMIF('Registro Banca'!$I$5:$I$1010,CONCATENATE(D$10,"_",$A37),'Registro Banca'!$F$5:$F$1010)</f>
        <v>0</v>
      </c>
      <c r="E37" s="504">
        <f>SUMIF('Registro Banca'!$I$5:$I$1010,CONCATENATE(E$10,"_",$A37),'Registro Banca'!$F$5:$F$1010)</f>
        <v>0</v>
      </c>
      <c r="F37" s="504">
        <f>SUMIF('Registro Banca'!$I$5:$I$1010,CONCATENATE(F$10,"_",$A37),'Registro Banca'!$F$5:$F$1010)</f>
        <v>0</v>
      </c>
      <c r="G37" s="504">
        <f>SUMIF('Registro Banca'!$I$5:$I$1010,CONCATENATE(G$10,"_",$A37),'Registro Banca'!$F$5:$F$1010)</f>
        <v>0</v>
      </c>
      <c r="H37" s="504">
        <f>SUMIF('Registro Banca'!$I$5:$I$1010,CONCATENATE(H$10,"_",$A37),'Registro Banca'!$F$5:$F$1010)</f>
        <v>0</v>
      </c>
      <c r="I37" s="504">
        <f>SUMIF('Registro Banca'!$I$5:$I$1010,CONCATENATE(I$10,"_",$A37),'Registro Banca'!$F$5:$F$1010)</f>
        <v>0</v>
      </c>
      <c r="J37" s="504">
        <f>SUMIF('Registro Banca'!$I$5:$I$1010,CONCATENATE(J$10,"_",$A37),'Registro Banca'!$F$5:$F$1010)</f>
        <v>0</v>
      </c>
      <c r="K37" s="504">
        <f>SUMIF('Registro Banca'!$I$5:$I$1010,CONCATENATE(K$10,"_",$A37),'Registro Banca'!$F$5:$F$1010)</f>
        <v>0</v>
      </c>
      <c r="L37" s="504">
        <f>SUMIF('Registro Banca'!$I$5:$I$1010,CONCATENATE(L$10,"_",$A37),'Registro Banca'!$F$5:$F$1010)</f>
        <v>0</v>
      </c>
      <c r="M37" s="504">
        <f>SUMIF('Registro Banca'!$I$5:$I$1010,CONCATENATE(M$10,"_",$A37),'Registro Banca'!$F$5:$F$1010)</f>
        <v>0</v>
      </c>
      <c r="N37" s="504">
        <f>SUMIF('Registro Banca'!$I$5:$I$1010,CONCATENATE(N$10,"_",$A37),'Registro Banca'!$F$5:$F$1010)</f>
        <v>0</v>
      </c>
      <c r="O37" s="504">
        <f>SUMIF('Registro Banca'!$I$5:$I$1010,CONCATENATE(O$10,"_",$A37),'Registro Banca'!$F$5:$F$1010)</f>
        <v>0</v>
      </c>
      <c r="P37" s="242"/>
    </row>
    <row r="38" spans="1:16" ht="14.25" x14ac:dyDescent="0.2">
      <c r="A38" s="559" t="str">
        <f>Codici!B154</f>
        <v>27</v>
      </c>
      <c r="B38" s="560" t="str">
        <f>Codici!D154</f>
        <v>Altre uscite generiche</v>
      </c>
      <c r="C38" s="503">
        <f t="shared" si="1"/>
        <v>0</v>
      </c>
      <c r="D38" s="504">
        <f>SUMIF('Registro Banca'!$I$5:$I$1010,CONCATENATE(D$10,"_",$A38),'Registro Banca'!$F$5:$F$1010)</f>
        <v>0</v>
      </c>
      <c r="E38" s="504">
        <f>SUMIF('Registro Banca'!$I$5:$I$1010,CONCATENATE(E$10,"_",$A38),'Registro Banca'!$F$5:$F$1010)</f>
        <v>0</v>
      </c>
      <c r="F38" s="504">
        <f>SUMIF('Registro Banca'!$I$5:$I$1010,CONCATENATE(F$10,"_",$A38),'Registro Banca'!$F$5:$F$1010)</f>
        <v>0</v>
      </c>
      <c r="G38" s="504">
        <f>SUMIF('Registro Banca'!$I$5:$I$1010,CONCATENATE(G$10,"_",$A38),'Registro Banca'!$F$5:$F$1010)</f>
        <v>0</v>
      </c>
      <c r="H38" s="504">
        <f>SUMIF('Registro Banca'!$I$5:$I$1010,CONCATENATE(H$10,"_",$A38),'Registro Banca'!$F$5:$F$1010)</f>
        <v>0</v>
      </c>
      <c r="I38" s="504">
        <f>SUMIF('Registro Banca'!$I$5:$I$1010,CONCATENATE(I$10,"_",$A38),'Registro Banca'!$F$5:$F$1010)</f>
        <v>0</v>
      </c>
      <c r="J38" s="504">
        <f>SUMIF('Registro Banca'!$I$5:$I$1010,CONCATENATE(J$10,"_",$A38),'Registro Banca'!$F$5:$F$1010)</f>
        <v>0</v>
      </c>
      <c r="K38" s="504">
        <f>SUMIF('Registro Banca'!$I$5:$I$1010,CONCATENATE(K$10,"_",$A38),'Registro Banca'!$F$5:$F$1010)</f>
        <v>0</v>
      </c>
      <c r="L38" s="504">
        <f>SUMIF('Registro Banca'!$I$5:$I$1010,CONCATENATE(L$10,"_",$A38),'Registro Banca'!$F$5:$F$1010)</f>
        <v>0</v>
      </c>
      <c r="M38" s="504">
        <f>SUMIF('Registro Banca'!$I$5:$I$1010,CONCATENATE(M$10,"_",$A38),'Registro Banca'!$F$5:$F$1010)</f>
        <v>0</v>
      </c>
      <c r="N38" s="504">
        <f>SUMIF('Registro Banca'!$I$5:$I$1010,CONCATENATE(N$10,"_",$A38),'Registro Banca'!$F$5:$F$1010)</f>
        <v>0</v>
      </c>
      <c r="O38" s="504">
        <f>SUMIF('Registro Banca'!$I$5:$I$1010,CONCATENATE(O$10,"_",$A38),'Registro Banca'!$F$5:$F$1010)</f>
        <v>0</v>
      </c>
      <c r="P38" s="242"/>
    </row>
    <row r="39" spans="1:16" ht="14.25" x14ac:dyDescent="0.2">
      <c r="A39" s="559" t="str">
        <f>Codici!B155</f>
        <v>28</v>
      </c>
      <c r="B39" s="560" t="str">
        <f>Codici!D155</f>
        <v>Giornata per la Carità del Papa</v>
      </c>
      <c r="C39" s="503">
        <f t="shared" si="1"/>
        <v>0</v>
      </c>
      <c r="D39" s="504">
        <f>SUMIF('Registro Banca'!$I$5:$I$1010,CONCATENATE(D$10,"_",$A39),'Registro Banca'!$F$5:$F$1010)</f>
        <v>0</v>
      </c>
      <c r="E39" s="504">
        <f>SUMIF('Registro Banca'!$I$5:$I$1010,CONCATENATE(E$10,"_",$A39),'Registro Banca'!$F$5:$F$1010)</f>
        <v>0</v>
      </c>
      <c r="F39" s="504">
        <f>SUMIF('Registro Banca'!$I$5:$I$1010,CONCATENATE(F$10,"_",$A39),'Registro Banca'!$F$5:$F$1010)</f>
        <v>0</v>
      </c>
      <c r="G39" s="504">
        <f>SUMIF('Registro Banca'!$I$5:$I$1010,CONCATENATE(G$10,"_",$A39),'Registro Banca'!$F$5:$F$1010)</f>
        <v>0</v>
      </c>
      <c r="H39" s="504">
        <f>SUMIF('Registro Banca'!$I$5:$I$1010,CONCATENATE(H$10,"_",$A39),'Registro Banca'!$F$5:$F$1010)</f>
        <v>0</v>
      </c>
      <c r="I39" s="504">
        <f>SUMIF('Registro Banca'!$I$5:$I$1010,CONCATENATE(I$10,"_",$A39),'Registro Banca'!$F$5:$F$1010)</f>
        <v>0</v>
      </c>
      <c r="J39" s="504">
        <f>SUMIF('Registro Banca'!$I$5:$I$1010,CONCATENATE(J$10,"_",$A39),'Registro Banca'!$F$5:$F$1010)</f>
        <v>0</v>
      </c>
      <c r="K39" s="504">
        <f>SUMIF('Registro Banca'!$I$5:$I$1010,CONCATENATE(K$10,"_",$A39),'Registro Banca'!$F$5:$F$1010)</f>
        <v>0</v>
      </c>
      <c r="L39" s="504">
        <f>SUMIF('Registro Banca'!$I$5:$I$1010,CONCATENATE(L$10,"_",$A39),'Registro Banca'!$F$5:$F$1010)</f>
        <v>0</v>
      </c>
      <c r="M39" s="504">
        <f>SUMIF('Registro Banca'!$I$5:$I$1010,CONCATENATE(M$10,"_",$A39),'Registro Banca'!$F$5:$F$1010)</f>
        <v>0</v>
      </c>
      <c r="N39" s="504">
        <f>SUMIF('Registro Banca'!$I$5:$I$1010,CONCATENATE(N$10,"_",$A39),'Registro Banca'!$F$5:$F$1010)</f>
        <v>0</v>
      </c>
      <c r="O39" s="504">
        <f>SUMIF('Registro Banca'!$I$5:$I$1010,CONCATENATE(O$10,"_",$A39),'Registro Banca'!$F$5:$F$1010)</f>
        <v>0</v>
      </c>
      <c r="P39" s="242"/>
    </row>
    <row r="40" spans="1:16" ht="14.25" x14ac:dyDescent="0.2">
      <c r="A40" s="559" t="str">
        <f>Codici!B156</f>
        <v>29</v>
      </c>
      <c r="B40" s="560" t="str">
        <f>Codici!D156</f>
        <v>Giornata Missionaria Mondiale</v>
      </c>
      <c r="C40" s="503">
        <f t="shared" si="1"/>
        <v>0</v>
      </c>
      <c r="D40" s="504">
        <f>SUMIF('Registro Banca'!$I$5:$I$1010,CONCATENATE(D$10,"_",$A40),'Registro Banca'!$F$5:$F$1010)</f>
        <v>0</v>
      </c>
      <c r="E40" s="504">
        <f>SUMIF('Registro Banca'!$I$5:$I$1010,CONCATENATE(E$10,"_",$A40),'Registro Banca'!$F$5:$F$1010)</f>
        <v>0</v>
      </c>
      <c r="F40" s="504">
        <f>SUMIF('Registro Banca'!$I$5:$I$1010,CONCATENATE(F$10,"_",$A40),'Registro Banca'!$F$5:$F$1010)</f>
        <v>0</v>
      </c>
      <c r="G40" s="504">
        <f>SUMIF('Registro Banca'!$I$5:$I$1010,CONCATENATE(G$10,"_",$A40),'Registro Banca'!$F$5:$F$1010)</f>
        <v>0</v>
      </c>
      <c r="H40" s="504">
        <f>SUMIF('Registro Banca'!$I$5:$I$1010,CONCATENATE(H$10,"_",$A40),'Registro Banca'!$F$5:$F$1010)</f>
        <v>0</v>
      </c>
      <c r="I40" s="504">
        <f>SUMIF('Registro Banca'!$I$5:$I$1010,CONCATENATE(I$10,"_",$A40),'Registro Banca'!$F$5:$F$1010)</f>
        <v>0</v>
      </c>
      <c r="J40" s="504">
        <f>SUMIF('Registro Banca'!$I$5:$I$1010,CONCATENATE(J$10,"_",$A40),'Registro Banca'!$F$5:$F$1010)</f>
        <v>0</v>
      </c>
      <c r="K40" s="504">
        <f>SUMIF('Registro Banca'!$I$5:$I$1010,CONCATENATE(K$10,"_",$A40),'Registro Banca'!$F$5:$F$1010)</f>
        <v>0</v>
      </c>
      <c r="L40" s="504">
        <f>SUMIF('Registro Banca'!$I$5:$I$1010,CONCATENATE(L$10,"_",$A40),'Registro Banca'!$F$5:$F$1010)</f>
        <v>0</v>
      </c>
      <c r="M40" s="504">
        <f>SUMIF('Registro Banca'!$I$5:$I$1010,CONCATENATE(M$10,"_",$A40),'Registro Banca'!$F$5:$F$1010)</f>
        <v>0</v>
      </c>
      <c r="N40" s="504">
        <f>SUMIF('Registro Banca'!$I$5:$I$1010,CONCATENATE(N$10,"_",$A40),'Registro Banca'!$F$5:$F$1010)</f>
        <v>0</v>
      </c>
      <c r="O40" s="504">
        <f>SUMIF('Registro Banca'!$I$5:$I$1010,CONCATENATE(O$10,"_",$A40),'Registro Banca'!$F$5:$F$1010)</f>
        <v>0</v>
      </c>
      <c r="P40" s="242"/>
    </row>
    <row r="41" spans="1:16" ht="14.25" x14ac:dyDescent="0.2">
      <c r="A41" s="559" t="str">
        <f>Codici!B157</f>
        <v>30</v>
      </c>
      <c r="B41" s="560" t="str">
        <f>Codici!D157</f>
        <v>Giornata per la Terra Santa</v>
      </c>
      <c r="C41" s="503">
        <f t="shared" si="1"/>
        <v>0</v>
      </c>
      <c r="D41" s="504">
        <f>SUMIF('Registro Banca'!$I$5:$I$1010,CONCATENATE(D$10,"_",$A41),'Registro Banca'!$F$5:$F$1010)</f>
        <v>0</v>
      </c>
      <c r="E41" s="504">
        <f>SUMIF('Registro Banca'!$I$5:$I$1010,CONCATENATE(E$10,"_",$A41),'Registro Banca'!$F$5:$F$1010)</f>
        <v>0</v>
      </c>
      <c r="F41" s="504">
        <f>SUMIF('Registro Banca'!$I$5:$I$1010,CONCATENATE(F$10,"_",$A41),'Registro Banca'!$F$5:$F$1010)</f>
        <v>0</v>
      </c>
      <c r="G41" s="504">
        <f>SUMIF('Registro Banca'!$I$5:$I$1010,CONCATENATE(G$10,"_",$A41),'Registro Banca'!$F$5:$F$1010)</f>
        <v>0</v>
      </c>
      <c r="H41" s="504">
        <f>SUMIF('Registro Banca'!$I$5:$I$1010,CONCATENATE(H$10,"_",$A41),'Registro Banca'!$F$5:$F$1010)</f>
        <v>0</v>
      </c>
      <c r="I41" s="504">
        <f>SUMIF('Registro Banca'!$I$5:$I$1010,CONCATENATE(I$10,"_",$A41),'Registro Banca'!$F$5:$F$1010)</f>
        <v>0</v>
      </c>
      <c r="J41" s="504">
        <f>SUMIF('Registro Banca'!$I$5:$I$1010,CONCATENATE(J$10,"_",$A41),'Registro Banca'!$F$5:$F$1010)</f>
        <v>0</v>
      </c>
      <c r="K41" s="504">
        <f>SUMIF('Registro Banca'!$I$5:$I$1010,CONCATENATE(K$10,"_",$A41),'Registro Banca'!$F$5:$F$1010)</f>
        <v>0</v>
      </c>
      <c r="L41" s="504">
        <f>SUMIF('Registro Banca'!$I$5:$I$1010,CONCATENATE(L$10,"_",$A41),'Registro Banca'!$F$5:$F$1010)</f>
        <v>0</v>
      </c>
      <c r="M41" s="504">
        <f>SUMIF('Registro Banca'!$I$5:$I$1010,CONCATENATE(M$10,"_",$A41),'Registro Banca'!$F$5:$F$1010)</f>
        <v>0</v>
      </c>
      <c r="N41" s="504">
        <f>SUMIF('Registro Banca'!$I$5:$I$1010,CONCATENATE(N$10,"_",$A41),'Registro Banca'!$F$5:$F$1010)</f>
        <v>0</v>
      </c>
      <c r="O41" s="504">
        <f>SUMIF('Registro Banca'!$I$5:$I$1010,CONCATENATE(O$10,"_",$A41),'Registro Banca'!$F$5:$F$1010)</f>
        <v>0</v>
      </c>
      <c r="P41" s="242"/>
    </row>
    <row r="42" spans="1:16" ht="14.25" x14ac:dyDescent="0.2">
      <c r="A42" s="559" t="str">
        <f>Codici!B158</f>
        <v>31</v>
      </c>
      <c r="B42" s="560" t="str">
        <f>Codici!D158</f>
        <v>Giornata per le Migrazioni</v>
      </c>
      <c r="C42" s="503">
        <f t="shared" si="1"/>
        <v>0</v>
      </c>
      <c r="D42" s="504">
        <f>SUMIF('Registro Banca'!$I$5:$I$1010,CONCATENATE(D$10,"_",$A42),'Registro Banca'!$F$5:$F$1010)</f>
        <v>0</v>
      </c>
      <c r="E42" s="504">
        <f>SUMIF('Registro Banca'!$I$5:$I$1010,CONCATENATE(E$10,"_",$A42),'Registro Banca'!$F$5:$F$1010)</f>
        <v>0</v>
      </c>
      <c r="F42" s="504">
        <f>SUMIF('Registro Banca'!$I$5:$I$1010,CONCATENATE(F$10,"_",$A42),'Registro Banca'!$F$5:$F$1010)</f>
        <v>0</v>
      </c>
      <c r="G42" s="504">
        <f>SUMIF('Registro Banca'!$I$5:$I$1010,CONCATENATE(G$10,"_",$A42),'Registro Banca'!$F$5:$F$1010)</f>
        <v>0</v>
      </c>
      <c r="H42" s="504">
        <f>SUMIF('Registro Banca'!$I$5:$I$1010,CONCATENATE(H$10,"_",$A42),'Registro Banca'!$F$5:$F$1010)</f>
        <v>0</v>
      </c>
      <c r="I42" s="504">
        <f>SUMIF('Registro Banca'!$I$5:$I$1010,CONCATENATE(I$10,"_",$A42),'Registro Banca'!$F$5:$F$1010)</f>
        <v>0</v>
      </c>
      <c r="J42" s="504">
        <f>SUMIF('Registro Banca'!$I$5:$I$1010,CONCATENATE(J$10,"_",$A42),'Registro Banca'!$F$5:$F$1010)</f>
        <v>0</v>
      </c>
      <c r="K42" s="504">
        <f>SUMIF('Registro Banca'!$I$5:$I$1010,CONCATENATE(K$10,"_",$A42),'Registro Banca'!$F$5:$F$1010)</f>
        <v>0</v>
      </c>
      <c r="L42" s="504">
        <f>SUMIF('Registro Banca'!$I$5:$I$1010,CONCATENATE(L$10,"_",$A42),'Registro Banca'!$F$5:$F$1010)</f>
        <v>0</v>
      </c>
      <c r="M42" s="504">
        <f>SUMIF('Registro Banca'!$I$5:$I$1010,CONCATENATE(M$10,"_",$A42),'Registro Banca'!$F$5:$F$1010)</f>
        <v>0</v>
      </c>
      <c r="N42" s="504">
        <f>SUMIF('Registro Banca'!$I$5:$I$1010,CONCATENATE(N$10,"_",$A42),'Registro Banca'!$F$5:$F$1010)</f>
        <v>0</v>
      </c>
      <c r="O42" s="504">
        <f>SUMIF('Registro Banca'!$I$5:$I$1010,CONCATENATE(O$10,"_",$A42),'Registro Banca'!$F$5:$F$1010)</f>
        <v>0</v>
      </c>
      <c r="P42" s="242"/>
    </row>
    <row r="43" spans="1:16" ht="14.25" x14ac:dyDescent="0.2">
      <c r="A43" s="559" t="str">
        <f>Codici!B159</f>
        <v>32</v>
      </c>
      <c r="B43" s="560" t="str">
        <f>Codici!D159</f>
        <v>Giornata per l'Università Cattolica del Sacro Cuore</v>
      </c>
      <c r="C43" s="503">
        <f t="shared" si="1"/>
        <v>0</v>
      </c>
      <c r="D43" s="504">
        <f>SUMIF('Registro Banca'!$I$5:$I$1010,CONCATENATE(D$10,"_",$A43),'Registro Banca'!$F$5:$F$1010)</f>
        <v>0</v>
      </c>
      <c r="E43" s="504">
        <f>SUMIF('Registro Banca'!$I$5:$I$1010,CONCATENATE(E$10,"_",$A43),'Registro Banca'!$F$5:$F$1010)</f>
        <v>0</v>
      </c>
      <c r="F43" s="504">
        <f>SUMIF('Registro Banca'!$I$5:$I$1010,CONCATENATE(F$10,"_",$A43),'Registro Banca'!$F$5:$F$1010)</f>
        <v>0</v>
      </c>
      <c r="G43" s="504">
        <f>SUMIF('Registro Banca'!$I$5:$I$1010,CONCATENATE(G$10,"_",$A43),'Registro Banca'!$F$5:$F$1010)</f>
        <v>0</v>
      </c>
      <c r="H43" s="504">
        <f>SUMIF('Registro Banca'!$I$5:$I$1010,CONCATENATE(H$10,"_",$A43),'Registro Banca'!$F$5:$F$1010)</f>
        <v>0</v>
      </c>
      <c r="I43" s="504">
        <f>SUMIF('Registro Banca'!$I$5:$I$1010,CONCATENATE(I$10,"_",$A43),'Registro Banca'!$F$5:$F$1010)</f>
        <v>0</v>
      </c>
      <c r="J43" s="504">
        <f>SUMIF('Registro Banca'!$I$5:$I$1010,CONCATENATE(J$10,"_",$A43),'Registro Banca'!$F$5:$F$1010)</f>
        <v>0</v>
      </c>
      <c r="K43" s="504">
        <f>SUMIF('Registro Banca'!$I$5:$I$1010,CONCATENATE(K$10,"_",$A43),'Registro Banca'!$F$5:$F$1010)</f>
        <v>0</v>
      </c>
      <c r="L43" s="504">
        <f>SUMIF('Registro Banca'!$I$5:$I$1010,CONCATENATE(L$10,"_",$A43),'Registro Banca'!$F$5:$F$1010)</f>
        <v>0</v>
      </c>
      <c r="M43" s="504">
        <f>SUMIF('Registro Banca'!$I$5:$I$1010,CONCATENATE(M$10,"_",$A43),'Registro Banca'!$F$5:$F$1010)</f>
        <v>0</v>
      </c>
      <c r="N43" s="504">
        <f>SUMIF('Registro Banca'!$I$5:$I$1010,CONCATENATE(N$10,"_",$A43),'Registro Banca'!$F$5:$F$1010)</f>
        <v>0</v>
      </c>
      <c r="O43" s="504">
        <f>SUMIF('Registro Banca'!$I$5:$I$1010,CONCATENATE(O$10,"_",$A43),'Registro Banca'!$F$5:$F$1010)</f>
        <v>0</v>
      </c>
      <c r="P43" s="242"/>
    </row>
    <row r="44" spans="1:16" ht="14.25" x14ac:dyDescent="0.2">
      <c r="A44" s="559" t="str">
        <f>Codici!B160</f>
        <v>33</v>
      </c>
      <c r="B44" s="560" t="str">
        <f>Codici!D160</f>
        <v>Giornata del Seminario</v>
      </c>
      <c r="C44" s="503">
        <f t="shared" si="1"/>
        <v>0</v>
      </c>
      <c r="D44" s="504">
        <f>SUMIF('Registro Banca'!$I$5:$I$1010,CONCATENATE(D$10,"_",$A44),'Registro Banca'!$F$5:$F$1010)</f>
        <v>0</v>
      </c>
      <c r="E44" s="504">
        <f>SUMIF('Registro Banca'!$I$5:$I$1010,CONCATENATE(E$10,"_",$A44),'Registro Banca'!$F$5:$F$1010)</f>
        <v>0</v>
      </c>
      <c r="F44" s="504">
        <f>SUMIF('Registro Banca'!$I$5:$I$1010,CONCATENATE(F$10,"_",$A44),'Registro Banca'!$F$5:$F$1010)</f>
        <v>0</v>
      </c>
      <c r="G44" s="504">
        <f>SUMIF('Registro Banca'!$I$5:$I$1010,CONCATENATE(G$10,"_",$A44),'Registro Banca'!$F$5:$F$1010)</f>
        <v>0</v>
      </c>
      <c r="H44" s="504">
        <f>SUMIF('Registro Banca'!$I$5:$I$1010,CONCATENATE(H$10,"_",$A44),'Registro Banca'!$F$5:$F$1010)</f>
        <v>0</v>
      </c>
      <c r="I44" s="504">
        <f>SUMIF('Registro Banca'!$I$5:$I$1010,CONCATENATE(I$10,"_",$A44),'Registro Banca'!$F$5:$F$1010)</f>
        <v>0</v>
      </c>
      <c r="J44" s="504">
        <f>SUMIF('Registro Banca'!$I$5:$I$1010,CONCATENATE(J$10,"_",$A44),'Registro Banca'!$F$5:$F$1010)</f>
        <v>0</v>
      </c>
      <c r="K44" s="504">
        <f>SUMIF('Registro Banca'!$I$5:$I$1010,CONCATENATE(K$10,"_",$A44),'Registro Banca'!$F$5:$F$1010)</f>
        <v>0</v>
      </c>
      <c r="L44" s="504">
        <f>SUMIF('Registro Banca'!$I$5:$I$1010,CONCATENATE(L$10,"_",$A44),'Registro Banca'!$F$5:$F$1010)</f>
        <v>0</v>
      </c>
      <c r="M44" s="504">
        <f>SUMIF('Registro Banca'!$I$5:$I$1010,CONCATENATE(M$10,"_",$A44),'Registro Banca'!$F$5:$F$1010)</f>
        <v>0</v>
      </c>
      <c r="N44" s="504">
        <f>SUMIF('Registro Banca'!$I$5:$I$1010,CONCATENATE(N$10,"_",$A44),'Registro Banca'!$F$5:$F$1010)</f>
        <v>0</v>
      </c>
      <c r="O44" s="504">
        <f>SUMIF('Registro Banca'!$I$5:$I$1010,CONCATENATE(O$10,"_",$A44),'Registro Banca'!$F$5:$F$1010)</f>
        <v>0</v>
      </c>
      <c r="P44" s="242"/>
    </row>
    <row r="45" spans="1:16" ht="14.25" x14ac:dyDescent="0.2">
      <c r="A45" s="559" t="str">
        <f>Codici!B161</f>
        <v>34</v>
      </c>
      <c r="B45" s="560" t="s">
        <v>437</v>
      </c>
      <c r="C45" s="503">
        <f t="shared" si="1"/>
        <v>0</v>
      </c>
      <c r="D45" s="504">
        <f>SUMIF('Registro Banca'!$I$5:$I$1010,CONCATENATE(D$10,"_",$A45),'Registro Banca'!$F$5:$F$1010)</f>
        <v>0</v>
      </c>
      <c r="E45" s="504">
        <f>SUMIF('Registro Banca'!$I$5:$I$1010,CONCATENATE(E$10,"_",$A45),'Registro Banca'!$F$5:$F$1010)</f>
        <v>0</v>
      </c>
      <c r="F45" s="504">
        <f>SUMIF('Registro Banca'!$I$5:$I$1010,CONCATENATE(F$10,"_",$A45),'Registro Banca'!$F$5:$F$1010)</f>
        <v>0</v>
      </c>
      <c r="G45" s="504">
        <f>SUMIF('Registro Banca'!$I$5:$I$1010,CONCATENATE(G$10,"_",$A45),'Registro Banca'!$F$5:$F$1010)</f>
        <v>0</v>
      </c>
      <c r="H45" s="504">
        <f>SUMIF('Registro Banca'!$I$5:$I$1010,CONCATENATE(H$10,"_",$A45),'Registro Banca'!$F$5:$F$1010)</f>
        <v>0</v>
      </c>
      <c r="I45" s="504">
        <f>SUMIF('Registro Banca'!$I$5:$I$1010,CONCATENATE(I$10,"_",$A45),'Registro Banca'!$F$5:$F$1010)</f>
        <v>0</v>
      </c>
      <c r="J45" s="504">
        <f>SUMIF('Registro Banca'!$I$5:$I$1010,CONCATENATE(J$10,"_",$A45),'Registro Banca'!$F$5:$F$1010)</f>
        <v>0</v>
      </c>
      <c r="K45" s="504">
        <f>SUMIF('Registro Banca'!$I$5:$I$1010,CONCATENATE(K$10,"_",$A45),'Registro Banca'!$F$5:$F$1010)</f>
        <v>0</v>
      </c>
      <c r="L45" s="504">
        <f>SUMIF('Registro Banca'!$I$5:$I$1010,CONCATENATE(L$10,"_",$A45),'Registro Banca'!$F$5:$F$1010)</f>
        <v>0</v>
      </c>
      <c r="M45" s="504">
        <f>SUMIF('Registro Banca'!$I$5:$I$1010,CONCATENATE(M$10,"_",$A45),'Registro Banca'!$F$5:$F$1010)</f>
        <v>0</v>
      </c>
      <c r="N45" s="504">
        <f>SUMIF('Registro Banca'!$I$5:$I$1010,CONCATENATE(N$10,"_",$A45),'Registro Banca'!$F$5:$F$1010)</f>
        <v>0</v>
      </c>
      <c r="O45" s="504">
        <f>SUMIF('Registro Banca'!$I$5:$I$1010,CONCATENATE(O$10,"_",$A45),'Registro Banca'!$F$5:$F$1010)</f>
        <v>0</v>
      </c>
      <c r="P45" s="242"/>
    </row>
    <row r="46" spans="1:16" ht="14.25" x14ac:dyDescent="0.2">
      <c r="A46" s="559" t="str">
        <f>Codici!B162</f>
        <v>35</v>
      </c>
      <c r="B46" s="560" t="str">
        <f>Codici!D162</f>
        <v>Giornata per l'Infanzia Missionaria</v>
      </c>
      <c r="C46" s="503">
        <f t="shared" si="1"/>
        <v>0</v>
      </c>
      <c r="D46" s="504">
        <f>SUMIF('Registro Banca'!$I$5:$I$1010,CONCATENATE(D$10,"_",$A46),'Registro Banca'!$F$5:$F$1010)</f>
        <v>0</v>
      </c>
      <c r="E46" s="504">
        <f>SUMIF('Registro Banca'!$I$5:$I$1010,CONCATENATE(E$10,"_",$A46),'Registro Banca'!$F$5:$F$1010)</f>
        <v>0</v>
      </c>
      <c r="F46" s="504">
        <f>SUMIF('Registro Banca'!$I$5:$I$1010,CONCATENATE(F$10,"_",$A46),'Registro Banca'!$F$5:$F$1010)</f>
        <v>0</v>
      </c>
      <c r="G46" s="504">
        <f>SUMIF('Registro Banca'!$I$5:$I$1010,CONCATENATE(G$10,"_",$A46),'Registro Banca'!$F$5:$F$1010)</f>
        <v>0</v>
      </c>
      <c r="H46" s="504">
        <f>SUMIF('Registro Banca'!$I$5:$I$1010,CONCATENATE(H$10,"_",$A46),'Registro Banca'!$F$5:$F$1010)</f>
        <v>0</v>
      </c>
      <c r="I46" s="504">
        <f>SUMIF('Registro Banca'!$I$5:$I$1010,CONCATENATE(I$10,"_",$A46),'Registro Banca'!$F$5:$F$1010)</f>
        <v>0</v>
      </c>
      <c r="J46" s="504">
        <f>SUMIF('Registro Banca'!$I$5:$I$1010,CONCATENATE(J$10,"_",$A46),'Registro Banca'!$F$5:$F$1010)</f>
        <v>0</v>
      </c>
      <c r="K46" s="504">
        <f>SUMIF('Registro Banca'!$I$5:$I$1010,CONCATENATE(K$10,"_",$A46),'Registro Banca'!$F$5:$F$1010)</f>
        <v>0</v>
      </c>
      <c r="L46" s="504">
        <f>SUMIF('Registro Banca'!$I$5:$I$1010,CONCATENATE(L$10,"_",$A46),'Registro Banca'!$F$5:$F$1010)</f>
        <v>0</v>
      </c>
      <c r="M46" s="504">
        <f>SUMIF('Registro Banca'!$I$5:$I$1010,CONCATENATE(M$10,"_",$A46),'Registro Banca'!$F$5:$F$1010)</f>
        <v>0</v>
      </c>
      <c r="N46" s="504">
        <f>SUMIF('Registro Banca'!$I$5:$I$1010,CONCATENATE(N$10,"_",$A46),'Registro Banca'!$F$5:$F$1010)</f>
        <v>0</v>
      </c>
      <c r="O46" s="504">
        <f>SUMIF('Registro Banca'!$I$5:$I$1010,CONCATENATE(O$10,"_",$A46),'Registro Banca'!$F$5:$F$1010)</f>
        <v>0</v>
      </c>
      <c r="P46" s="242"/>
    </row>
    <row r="47" spans="1:16" ht="14.25" x14ac:dyDescent="0.2">
      <c r="A47" s="559" t="str">
        <f>Codici!B163</f>
        <v>36</v>
      </c>
      <c r="B47" s="560" t="str">
        <f>Codici!D163</f>
        <v>Giornata per i malati di lebbra</v>
      </c>
      <c r="C47" s="503">
        <f t="shared" si="1"/>
        <v>0</v>
      </c>
      <c r="D47" s="504">
        <f>SUMIF('Registro Banca'!$I$5:$I$1010,CONCATENATE(D$10,"_",$A47),'Registro Banca'!$F$5:$F$1010)</f>
        <v>0</v>
      </c>
      <c r="E47" s="504">
        <f>SUMIF('Registro Banca'!$I$5:$I$1010,CONCATENATE(E$10,"_",$A47),'Registro Banca'!$F$5:$F$1010)</f>
        <v>0</v>
      </c>
      <c r="F47" s="504">
        <f>SUMIF('Registro Banca'!$I$5:$I$1010,CONCATENATE(F$10,"_",$A47),'Registro Banca'!$F$5:$F$1010)</f>
        <v>0</v>
      </c>
      <c r="G47" s="504">
        <f>SUMIF('Registro Banca'!$I$5:$I$1010,CONCATENATE(G$10,"_",$A47),'Registro Banca'!$F$5:$F$1010)</f>
        <v>0</v>
      </c>
      <c r="H47" s="504">
        <f>SUMIF('Registro Banca'!$I$5:$I$1010,CONCATENATE(H$10,"_",$A47),'Registro Banca'!$F$5:$F$1010)</f>
        <v>0</v>
      </c>
      <c r="I47" s="504">
        <f>SUMIF('Registro Banca'!$I$5:$I$1010,CONCATENATE(I$10,"_",$A47),'Registro Banca'!$F$5:$F$1010)</f>
        <v>0</v>
      </c>
      <c r="J47" s="504">
        <f>SUMIF('Registro Banca'!$I$5:$I$1010,CONCATENATE(J$10,"_",$A47),'Registro Banca'!$F$5:$F$1010)</f>
        <v>0</v>
      </c>
      <c r="K47" s="504">
        <f>SUMIF('Registro Banca'!$I$5:$I$1010,CONCATENATE(K$10,"_",$A47),'Registro Banca'!$F$5:$F$1010)</f>
        <v>0</v>
      </c>
      <c r="L47" s="504">
        <f>SUMIF('Registro Banca'!$I$5:$I$1010,CONCATENATE(L$10,"_",$A47),'Registro Banca'!$F$5:$F$1010)</f>
        <v>0</v>
      </c>
      <c r="M47" s="504">
        <f>SUMIF('Registro Banca'!$I$5:$I$1010,CONCATENATE(M$10,"_",$A47),'Registro Banca'!$F$5:$F$1010)</f>
        <v>0</v>
      </c>
      <c r="N47" s="504">
        <f>SUMIF('Registro Banca'!$I$5:$I$1010,CONCATENATE(N$10,"_",$A47),'Registro Banca'!$F$5:$F$1010)</f>
        <v>0</v>
      </c>
      <c r="O47" s="504">
        <f>SUMIF('Registro Banca'!$I$5:$I$1010,CONCATENATE(O$10,"_",$A47),'Registro Banca'!$F$5:$F$1010)</f>
        <v>0</v>
      </c>
      <c r="P47" s="242"/>
    </row>
    <row r="48" spans="1:16" ht="14.25" x14ac:dyDescent="0.2">
      <c r="A48" s="559" t="str">
        <f>Codici!B164</f>
        <v>37</v>
      </c>
      <c r="B48" s="560" t="str">
        <f>Codici!D164</f>
        <v>Giornata Caritas ( Avvento e Quaresima)</v>
      </c>
      <c r="C48" s="503">
        <f t="shared" si="1"/>
        <v>0</v>
      </c>
      <c r="D48" s="504">
        <f>SUMIF('Registro Banca'!$I$5:$I$1010,CONCATENATE(D$10,"_",$A48),'Registro Banca'!$F$5:$F$1010)</f>
        <v>0</v>
      </c>
      <c r="E48" s="504">
        <f>SUMIF('Registro Banca'!$I$5:$I$1010,CONCATENATE(E$10,"_",$A48),'Registro Banca'!$F$5:$F$1010)</f>
        <v>0</v>
      </c>
      <c r="F48" s="504">
        <f>SUMIF('Registro Banca'!$I$5:$I$1010,CONCATENATE(F$10,"_",$A48),'Registro Banca'!$F$5:$F$1010)</f>
        <v>0</v>
      </c>
      <c r="G48" s="504">
        <f>SUMIF('Registro Banca'!$I$5:$I$1010,CONCATENATE(G$10,"_",$A48),'Registro Banca'!$F$5:$F$1010)</f>
        <v>0</v>
      </c>
      <c r="H48" s="504">
        <f>SUMIF('Registro Banca'!$I$5:$I$1010,CONCATENATE(H$10,"_",$A48),'Registro Banca'!$F$5:$F$1010)</f>
        <v>0</v>
      </c>
      <c r="I48" s="504">
        <f>SUMIF('Registro Banca'!$I$5:$I$1010,CONCATENATE(I$10,"_",$A48),'Registro Banca'!$F$5:$F$1010)</f>
        <v>0</v>
      </c>
      <c r="J48" s="504">
        <f>SUMIF('Registro Banca'!$I$5:$I$1010,CONCATENATE(J$10,"_",$A48),'Registro Banca'!$F$5:$F$1010)</f>
        <v>0</v>
      </c>
      <c r="K48" s="504">
        <f>SUMIF('Registro Banca'!$I$5:$I$1010,CONCATENATE(K$10,"_",$A48),'Registro Banca'!$F$5:$F$1010)</f>
        <v>0</v>
      </c>
      <c r="L48" s="504">
        <f>SUMIF('Registro Banca'!$I$5:$I$1010,CONCATENATE(L$10,"_",$A48),'Registro Banca'!$F$5:$F$1010)</f>
        <v>0</v>
      </c>
      <c r="M48" s="504">
        <f>SUMIF('Registro Banca'!$I$5:$I$1010,CONCATENATE(M$10,"_",$A48),'Registro Banca'!$F$5:$F$1010)</f>
        <v>0</v>
      </c>
      <c r="N48" s="504">
        <f>SUMIF('Registro Banca'!$I$5:$I$1010,CONCATENATE(N$10,"_",$A48),'Registro Banca'!$F$5:$F$1010)</f>
        <v>0</v>
      </c>
      <c r="O48" s="504">
        <f>SUMIF('Registro Banca'!$I$5:$I$1010,CONCATENATE(O$10,"_",$A48),'Registro Banca'!$F$5:$F$1010)</f>
        <v>0</v>
      </c>
      <c r="P48" s="242"/>
    </row>
    <row r="49" spans="1:16" ht="14.25" x14ac:dyDescent="0.2">
      <c r="A49" s="559" t="str">
        <f>Codici!B165</f>
        <v>38</v>
      </c>
      <c r="B49" s="560" t="str">
        <f>Codici!D165</f>
        <v>Altre giornate straordinarie</v>
      </c>
      <c r="C49" s="503">
        <f t="shared" si="1"/>
        <v>0</v>
      </c>
      <c r="D49" s="504">
        <f>SUMIF('Registro Banca'!$I$5:$I$1010,CONCATENATE(D$10,"_",$A49),'Registro Banca'!$F$5:$F$1010)</f>
        <v>0</v>
      </c>
      <c r="E49" s="504">
        <f>SUMIF('Registro Banca'!$I$5:$I$1010,CONCATENATE(E$10,"_",$A49),'Registro Banca'!$F$5:$F$1010)</f>
        <v>0</v>
      </c>
      <c r="F49" s="504">
        <f>SUMIF('Registro Banca'!$I$5:$I$1010,CONCATENATE(F$10,"_",$A49),'Registro Banca'!$F$5:$F$1010)</f>
        <v>0</v>
      </c>
      <c r="G49" s="504">
        <f>SUMIF('Registro Banca'!$I$5:$I$1010,CONCATENATE(G$10,"_",$A49),'Registro Banca'!$F$5:$F$1010)</f>
        <v>0</v>
      </c>
      <c r="H49" s="504">
        <f>SUMIF('Registro Banca'!$I$5:$I$1010,CONCATENATE(H$10,"_",$A49),'Registro Banca'!$F$5:$F$1010)</f>
        <v>0</v>
      </c>
      <c r="I49" s="504">
        <f>SUMIF('Registro Banca'!$I$5:$I$1010,CONCATENATE(I$10,"_",$A49),'Registro Banca'!$F$5:$F$1010)</f>
        <v>0</v>
      </c>
      <c r="J49" s="504">
        <f>SUMIF('Registro Banca'!$I$5:$I$1010,CONCATENATE(J$10,"_",$A49),'Registro Banca'!$F$5:$F$1010)</f>
        <v>0</v>
      </c>
      <c r="K49" s="504">
        <f>SUMIF('Registro Banca'!$I$5:$I$1010,CONCATENATE(K$10,"_",$A49),'Registro Banca'!$F$5:$F$1010)</f>
        <v>0</v>
      </c>
      <c r="L49" s="504">
        <f>SUMIF('Registro Banca'!$I$5:$I$1010,CONCATENATE(L$10,"_",$A49),'Registro Banca'!$F$5:$F$1010)</f>
        <v>0</v>
      </c>
      <c r="M49" s="504">
        <f>SUMIF('Registro Banca'!$I$5:$I$1010,CONCATENATE(M$10,"_",$A49),'Registro Banca'!$F$5:$F$1010)</f>
        <v>0</v>
      </c>
      <c r="N49" s="504">
        <f>SUMIF('Registro Banca'!$I$5:$I$1010,CONCATENATE(N$10,"_",$A49),'Registro Banca'!$F$5:$F$1010)</f>
        <v>0</v>
      </c>
      <c r="O49" s="504">
        <f>SUMIF('Registro Banca'!$I$5:$I$1010,CONCATENATE(O$10,"_",$A49),'Registro Banca'!$F$5:$F$1010)</f>
        <v>0</v>
      </c>
      <c r="P49" s="242"/>
    </row>
    <row r="50" spans="1:16" ht="14.25" x14ac:dyDescent="0.2">
      <c r="A50" s="559" t="str">
        <f>Codici!B166</f>
        <v>39</v>
      </c>
      <c r="B50" s="560" t="str">
        <f>Codici!D166</f>
        <v>Interessi passivi scoperti bancari</v>
      </c>
      <c r="C50" s="503">
        <f t="shared" si="1"/>
        <v>0</v>
      </c>
      <c r="D50" s="504">
        <f>SUMIF('Registro Banca'!$I$5:$I$1010,CONCATENATE(D$10,"_",$A50),'Registro Banca'!$F$5:$F$1010)</f>
        <v>0</v>
      </c>
      <c r="E50" s="504">
        <f>SUMIF('Registro Banca'!$I$5:$I$1010,CONCATENATE(E$10,"_",$A50),'Registro Banca'!$F$5:$F$1010)</f>
        <v>0</v>
      </c>
      <c r="F50" s="504">
        <f>SUMIF('Registro Banca'!$I$5:$I$1010,CONCATENATE(F$10,"_",$A50),'Registro Banca'!$F$5:$F$1010)</f>
        <v>0</v>
      </c>
      <c r="G50" s="504">
        <f>SUMIF('Registro Banca'!$I$5:$I$1010,CONCATENATE(G$10,"_",$A50),'Registro Banca'!$F$5:$F$1010)</f>
        <v>0</v>
      </c>
      <c r="H50" s="504">
        <f>SUMIF('Registro Banca'!$I$5:$I$1010,CONCATENATE(H$10,"_",$A50),'Registro Banca'!$F$5:$F$1010)</f>
        <v>0</v>
      </c>
      <c r="I50" s="504">
        <f>SUMIF('Registro Banca'!$I$5:$I$1010,CONCATENATE(I$10,"_",$A50),'Registro Banca'!$F$5:$F$1010)</f>
        <v>0</v>
      </c>
      <c r="J50" s="504">
        <f>SUMIF('Registro Banca'!$I$5:$I$1010,CONCATENATE(J$10,"_",$A50),'Registro Banca'!$F$5:$F$1010)</f>
        <v>0</v>
      </c>
      <c r="K50" s="504">
        <f>SUMIF('Registro Banca'!$I$5:$I$1010,CONCATENATE(K$10,"_",$A50),'Registro Banca'!$F$5:$F$1010)</f>
        <v>0</v>
      </c>
      <c r="L50" s="504">
        <f>SUMIF('Registro Banca'!$I$5:$I$1010,CONCATENATE(L$10,"_",$A50),'Registro Banca'!$F$5:$F$1010)</f>
        <v>0</v>
      </c>
      <c r="M50" s="504">
        <f>SUMIF('Registro Banca'!$I$5:$I$1010,CONCATENATE(M$10,"_",$A50),'Registro Banca'!$F$5:$F$1010)</f>
        <v>0</v>
      </c>
      <c r="N50" s="504">
        <f>SUMIF('Registro Banca'!$I$5:$I$1010,CONCATENATE(N$10,"_",$A50),'Registro Banca'!$F$5:$F$1010)</f>
        <v>0</v>
      </c>
      <c r="O50" s="504">
        <f>SUMIF('Registro Banca'!$I$5:$I$1010,CONCATENATE(O$10,"_",$A50),'Registro Banca'!$F$5:$F$1010)</f>
        <v>0</v>
      </c>
      <c r="P50" s="242"/>
    </row>
    <row r="51" spans="1:16" ht="14.25" x14ac:dyDescent="0.2">
      <c r="A51" s="559" t="str">
        <f>Codici!B167</f>
        <v>40</v>
      </c>
      <c r="B51" s="560" t="str">
        <f>Codici!D167</f>
        <v>Pagamento quota capitale mutuo/finanziamenti/scoperto C/C</v>
      </c>
      <c r="C51" s="503">
        <f t="shared" si="1"/>
        <v>0</v>
      </c>
      <c r="D51" s="504">
        <f>SUMIF('Registro Banca'!$I$5:$I$1010,CONCATENATE(D$10,"_",$A51),'Registro Banca'!$F$5:$F$1010)</f>
        <v>0</v>
      </c>
      <c r="E51" s="504">
        <f>SUMIF('Registro Banca'!$I$5:$I$1010,CONCATENATE(E$10,"_",$A51),'Registro Banca'!$F$5:$F$1010)</f>
        <v>0</v>
      </c>
      <c r="F51" s="504">
        <f>SUMIF('Registro Banca'!$I$5:$I$1010,CONCATENATE(F$10,"_",$A51),'Registro Banca'!$F$5:$F$1010)</f>
        <v>0</v>
      </c>
      <c r="G51" s="504">
        <f>SUMIF('Registro Banca'!$I$5:$I$1010,CONCATENATE(G$10,"_",$A51),'Registro Banca'!$F$5:$F$1010)</f>
        <v>0</v>
      </c>
      <c r="H51" s="504">
        <f>SUMIF('Registro Banca'!$I$5:$I$1010,CONCATENATE(H$10,"_",$A51),'Registro Banca'!$F$5:$F$1010)</f>
        <v>0</v>
      </c>
      <c r="I51" s="504">
        <f>SUMIF('Registro Banca'!$I$5:$I$1010,CONCATENATE(I$10,"_",$A51),'Registro Banca'!$F$5:$F$1010)</f>
        <v>0</v>
      </c>
      <c r="J51" s="504">
        <f>SUMIF('Registro Banca'!$I$5:$I$1010,CONCATENATE(J$10,"_",$A51),'Registro Banca'!$F$5:$F$1010)</f>
        <v>0</v>
      </c>
      <c r="K51" s="504">
        <f>SUMIF('Registro Banca'!$I$5:$I$1010,CONCATENATE(K$10,"_",$A51),'Registro Banca'!$F$5:$F$1010)</f>
        <v>0</v>
      </c>
      <c r="L51" s="504">
        <f>SUMIF('Registro Banca'!$I$5:$I$1010,CONCATENATE(L$10,"_",$A51),'Registro Banca'!$F$5:$F$1010)</f>
        <v>0</v>
      </c>
      <c r="M51" s="504">
        <f>SUMIF('Registro Banca'!$I$5:$I$1010,CONCATENATE(M$10,"_",$A51),'Registro Banca'!$F$5:$F$1010)</f>
        <v>0</v>
      </c>
      <c r="N51" s="504">
        <f>SUMIF('Registro Banca'!$I$5:$I$1010,CONCATENATE(N$10,"_",$A51),'Registro Banca'!$F$5:$F$1010)</f>
        <v>0</v>
      </c>
      <c r="O51" s="504">
        <f>SUMIF('Registro Banca'!$I$5:$I$1010,CONCATENATE(O$10,"_",$A51),'Registro Banca'!$F$5:$F$1010)</f>
        <v>0</v>
      </c>
      <c r="P51" s="242"/>
    </row>
    <row r="52" spans="1:16" ht="14.25" x14ac:dyDescent="0.2">
      <c r="A52" s="559" t="str">
        <f>Codici!B168</f>
        <v>41</v>
      </c>
      <c r="B52" s="560" t="str">
        <f>Codici!D168</f>
        <v>Interessi passivi su mutui/finanziamenti</v>
      </c>
      <c r="C52" s="503">
        <f t="shared" si="1"/>
        <v>0</v>
      </c>
      <c r="D52" s="504">
        <f>SUMIF('Registro Banca'!$I$5:$I$1010,CONCATENATE(D$10,"_",$A52),'Registro Banca'!$F$5:$F$1010)</f>
        <v>0</v>
      </c>
      <c r="E52" s="504">
        <f>SUMIF('Registro Banca'!$I$5:$I$1010,CONCATENATE(E$10,"_",$A52),'Registro Banca'!$F$5:$F$1010)</f>
        <v>0</v>
      </c>
      <c r="F52" s="504">
        <f>SUMIF('Registro Banca'!$I$5:$I$1010,CONCATENATE(F$10,"_",$A52),'Registro Banca'!$F$5:$F$1010)</f>
        <v>0</v>
      </c>
      <c r="G52" s="504">
        <f>SUMIF('Registro Banca'!$I$5:$I$1010,CONCATENATE(G$10,"_",$A52),'Registro Banca'!$F$5:$F$1010)</f>
        <v>0</v>
      </c>
      <c r="H52" s="504">
        <f>SUMIF('Registro Banca'!$I$5:$I$1010,CONCATENATE(H$10,"_",$A52),'Registro Banca'!$F$5:$F$1010)</f>
        <v>0</v>
      </c>
      <c r="I52" s="504">
        <f>SUMIF('Registro Banca'!$I$5:$I$1010,CONCATENATE(I$10,"_",$A52),'Registro Banca'!$F$5:$F$1010)</f>
        <v>0</v>
      </c>
      <c r="J52" s="504">
        <f>SUMIF('Registro Banca'!$I$5:$I$1010,CONCATENATE(J$10,"_",$A52),'Registro Banca'!$F$5:$F$1010)</f>
        <v>0</v>
      </c>
      <c r="K52" s="504">
        <f>SUMIF('Registro Banca'!$I$5:$I$1010,CONCATENATE(K$10,"_",$A52),'Registro Banca'!$F$5:$F$1010)</f>
        <v>0</v>
      </c>
      <c r="L52" s="504">
        <f>SUMIF('Registro Banca'!$I$5:$I$1010,CONCATENATE(L$10,"_",$A52),'Registro Banca'!$F$5:$F$1010)</f>
        <v>0</v>
      </c>
      <c r="M52" s="504">
        <f>SUMIF('Registro Banca'!$I$5:$I$1010,CONCATENATE(M$10,"_",$A52),'Registro Banca'!$F$5:$F$1010)</f>
        <v>0</v>
      </c>
      <c r="N52" s="504">
        <f>SUMIF('Registro Banca'!$I$5:$I$1010,CONCATENATE(N$10,"_",$A52),'Registro Banca'!$F$5:$F$1010)</f>
        <v>0</v>
      </c>
      <c r="O52" s="504">
        <f>SUMIF('Registro Banca'!$I$5:$I$1010,CONCATENATE(O$10,"_",$A52),'Registro Banca'!$F$5:$F$1010)</f>
        <v>0</v>
      </c>
      <c r="P52" s="242"/>
    </row>
    <row r="53" spans="1:16" ht="14.25" x14ac:dyDescent="0.2">
      <c r="A53" s="559" t="str">
        <f>Codici!B169</f>
        <v>42</v>
      </c>
      <c r="B53" s="560" t="str">
        <f>Codici!D169</f>
        <v>Uscite per acquisto titoli</v>
      </c>
      <c r="C53" s="503">
        <f t="shared" si="1"/>
        <v>0</v>
      </c>
      <c r="D53" s="504">
        <f>SUMIF('Registro Banca'!$I$5:$I$1010,CONCATENATE(D$10,"_",$A53),'Registro Banca'!$F$5:$F$1010)</f>
        <v>0</v>
      </c>
      <c r="E53" s="504">
        <f>SUMIF('Registro Banca'!$I$5:$I$1010,CONCATENATE(E$10,"_",$A53),'Registro Banca'!$F$5:$F$1010)</f>
        <v>0</v>
      </c>
      <c r="F53" s="504">
        <f>SUMIF('Registro Banca'!$I$5:$I$1010,CONCATENATE(F$10,"_",$A53),'Registro Banca'!$F$5:$F$1010)</f>
        <v>0</v>
      </c>
      <c r="G53" s="504">
        <f>SUMIF('Registro Banca'!$I$5:$I$1010,CONCATENATE(G$10,"_",$A53),'Registro Banca'!$F$5:$F$1010)</f>
        <v>0</v>
      </c>
      <c r="H53" s="504">
        <f>SUMIF('Registro Banca'!$I$5:$I$1010,CONCATENATE(H$10,"_",$A53),'Registro Banca'!$F$5:$F$1010)</f>
        <v>0</v>
      </c>
      <c r="I53" s="504">
        <f>SUMIF('Registro Banca'!$I$5:$I$1010,CONCATENATE(I$10,"_",$A53),'Registro Banca'!$F$5:$F$1010)</f>
        <v>0</v>
      </c>
      <c r="J53" s="504">
        <f>SUMIF('Registro Banca'!$I$5:$I$1010,CONCATENATE(J$10,"_",$A53),'Registro Banca'!$F$5:$F$1010)</f>
        <v>0</v>
      </c>
      <c r="K53" s="504">
        <f>SUMIF('Registro Banca'!$I$5:$I$1010,CONCATENATE(K$10,"_",$A53),'Registro Banca'!$F$5:$F$1010)</f>
        <v>0</v>
      </c>
      <c r="L53" s="504">
        <f>SUMIF('Registro Banca'!$I$5:$I$1010,CONCATENATE(L$10,"_",$A53),'Registro Banca'!$F$5:$F$1010)</f>
        <v>0</v>
      </c>
      <c r="M53" s="504">
        <f>SUMIF('Registro Banca'!$I$5:$I$1010,CONCATENATE(M$10,"_",$A53),'Registro Banca'!$F$5:$F$1010)</f>
        <v>0</v>
      </c>
      <c r="N53" s="504">
        <f>SUMIF('Registro Banca'!$I$5:$I$1010,CONCATENATE(N$10,"_",$A53),'Registro Banca'!$F$5:$F$1010)</f>
        <v>0</v>
      </c>
      <c r="O53" s="504">
        <f>SUMIF('Registro Banca'!$I$5:$I$1010,CONCATENATE(O$10,"_",$A53),'Registro Banca'!$F$5:$F$1010)</f>
        <v>0</v>
      </c>
      <c r="P53" s="242"/>
    </row>
    <row r="54" spans="1:16" ht="14.25" x14ac:dyDescent="0.2">
      <c r="A54" s="559" t="str">
        <f>Codici!B170</f>
        <v>43</v>
      </c>
      <c r="B54" s="560" t="str">
        <f>Codici!D170</f>
        <v>Spese di conto corrente (imposta di bollo, oneri su c/c)</v>
      </c>
      <c r="C54" s="503">
        <f t="shared" si="1"/>
        <v>0</v>
      </c>
      <c r="D54" s="504">
        <f>SUMIF('Registro Banca'!$I$5:$I$1010,CONCATENATE(D$10,"_",$A54),'Registro Banca'!$F$5:$F$1010)</f>
        <v>0</v>
      </c>
      <c r="E54" s="504">
        <f>SUMIF('Registro Banca'!$I$5:$I$1010,CONCATENATE(E$10,"_",$A54),'Registro Banca'!$F$5:$F$1010)</f>
        <v>0</v>
      </c>
      <c r="F54" s="504">
        <f>SUMIF('Registro Banca'!$I$5:$I$1010,CONCATENATE(F$10,"_",$A54),'Registro Banca'!$F$5:$F$1010)</f>
        <v>0</v>
      </c>
      <c r="G54" s="504">
        <f>SUMIF('Registro Banca'!$I$5:$I$1010,CONCATENATE(G$10,"_",$A54),'Registro Banca'!$F$5:$F$1010)</f>
        <v>0</v>
      </c>
      <c r="H54" s="504">
        <f>SUMIF('Registro Banca'!$I$5:$I$1010,CONCATENATE(H$10,"_",$A54),'Registro Banca'!$F$5:$F$1010)</f>
        <v>0</v>
      </c>
      <c r="I54" s="504">
        <f>SUMIF('Registro Banca'!$I$5:$I$1010,CONCATENATE(I$10,"_",$A54),'Registro Banca'!$F$5:$F$1010)</f>
        <v>0</v>
      </c>
      <c r="J54" s="504">
        <f>SUMIF('Registro Banca'!$I$5:$I$1010,CONCATENATE(J$10,"_",$A54),'Registro Banca'!$F$5:$F$1010)</f>
        <v>0</v>
      </c>
      <c r="K54" s="504">
        <f>SUMIF('Registro Banca'!$I$5:$I$1010,CONCATENATE(K$10,"_",$A54),'Registro Banca'!$F$5:$F$1010)</f>
        <v>0</v>
      </c>
      <c r="L54" s="504">
        <f>SUMIF('Registro Banca'!$I$5:$I$1010,CONCATENATE(L$10,"_",$A54),'Registro Banca'!$F$5:$F$1010)</f>
        <v>0</v>
      </c>
      <c r="M54" s="504">
        <f>SUMIF('Registro Banca'!$I$5:$I$1010,CONCATENATE(M$10,"_",$A54),'Registro Banca'!$F$5:$F$1010)</f>
        <v>0</v>
      </c>
      <c r="N54" s="504">
        <f>SUMIF('Registro Banca'!$I$5:$I$1010,CONCATENATE(N$10,"_",$A54),'Registro Banca'!$F$5:$F$1010)</f>
        <v>0</v>
      </c>
      <c r="O54" s="504">
        <f>SUMIF('Registro Banca'!$I$5:$I$1010,CONCATENATE(O$10,"_",$A54),'Registro Banca'!$F$5:$F$1010)</f>
        <v>0</v>
      </c>
      <c r="P54" s="242"/>
    </row>
    <row r="55" spans="1:16" ht="14.25" x14ac:dyDescent="0.2">
      <c r="A55" s="559" t="str">
        <f>Codici!B171</f>
        <v>44</v>
      </c>
      <c r="B55" s="560" t="str">
        <f>Codici!D171</f>
        <v>Pagamento debito verso Diocesi</v>
      </c>
      <c r="C55" s="503">
        <f t="shared" si="1"/>
        <v>0</v>
      </c>
      <c r="D55" s="504">
        <f>SUMIF('Registro Banca'!$I$5:$I$1010,CONCATENATE(D$10,"_",$A55),'Registro Banca'!$F$5:$F$1010)</f>
        <v>0</v>
      </c>
      <c r="E55" s="504">
        <f>SUMIF('Registro Banca'!$I$5:$I$1010,CONCATENATE(E$10,"_",$A55),'Registro Banca'!$F$5:$F$1010)</f>
        <v>0</v>
      </c>
      <c r="F55" s="504">
        <f>SUMIF('Registro Banca'!$I$5:$I$1010,CONCATENATE(F$10,"_",$A55),'Registro Banca'!$F$5:$F$1010)</f>
        <v>0</v>
      </c>
      <c r="G55" s="504">
        <f>SUMIF('Registro Banca'!$I$5:$I$1010,CONCATENATE(G$10,"_",$A55),'Registro Banca'!$F$5:$F$1010)</f>
        <v>0</v>
      </c>
      <c r="H55" s="504">
        <f>SUMIF('Registro Banca'!$I$5:$I$1010,CONCATENATE(H$10,"_",$A55),'Registro Banca'!$F$5:$F$1010)</f>
        <v>0</v>
      </c>
      <c r="I55" s="504">
        <f>SUMIF('Registro Banca'!$I$5:$I$1010,CONCATENATE(I$10,"_",$A55),'Registro Banca'!$F$5:$F$1010)</f>
        <v>0</v>
      </c>
      <c r="J55" s="504">
        <f>SUMIF('Registro Banca'!$I$5:$I$1010,CONCATENATE(J$10,"_",$A55),'Registro Banca'!$F$5:$F$1010)</f>
        <v>0</v>
      </c>
      <c r="K55" s="504">
        <f>SUMIF('Registro Banca'!$I$5:$I$1010,CONCATENATE(K$10,"_",$A55),'Registro Banca'!$F$5:$F$1010)</f>
        <v>0</v>
      </c>
      <c r="L55" s="504">
        <f>SUMIF('Registro Banca'!$I$5:$I$1010,CONCATENATE(L$10,"_",$A55),'Registro Banca'!$F$5:$F$1010)</f>
        <v>0</v>
      </c>
      <c r="M55" s="504">
        <f>SUMIF('Registro Banca'!$I$5:$I$1010,CONCATENATE(M$10,"_",$A55),'Registro Banca'!$F$5:$F$1010)</f>
        <v>0</v>
      </c>
      <c r="N55" s="504">
        <f>SUMIF('Registro Banca'!$I$5:$I$1010,CONCATENATE(N$10,"_",$A55),'Registro Banca'!$F$5:$F$1010)</f>
        <v>0</v>
      </c>
      <c r="O55" s="504">
        <f>SUMIF('Registro Banca'!$I$5:$I$1010,CONCATENATE(O$10,"_",$A55),'Registro Banca'!$F$5:$F$1010)</f>
        <v>0</v>
      </c>
      <c r="P55" s="242"/>
    </row>
    <row r="56" spans="1:16" ht="14.25" x14ac:dyDescent="0.2">
      <c r="A56" s="559" t="str">
        <f>Codici!B172</f>
        <v>45</v>
      </c>
      <c r="B56" s="560" t="str">
        <f>Codici!D172</f>
        <v>Pagamento debito verso Enti Previdenziali</v>
      </c>
      <c r="C56" s="503">
        <f t="shared" si="1"/>
        <v>0</v>
      </c>
      <c r="D56" s="504">
        <f>SUMIF('Registro Banca'!$I$5:$I$1010,CONCATENATE(D$10,"_",$A56),'Registro Banca'!$F$5:$F$1010)</f>
        <v>0</v>
      </c>
      <c r="E56" s="504">
        <f>SUMIF('Registro Banca'!$I$5:$I$1010,CONCATENATE(E$10,"_",$A56),'Registro Banca'!$F$5:$F$1010)</f>
        <v>0</v>
      </c>
      <c r="F56" s="504">
        <f>SUMIF('Registro Banca'!$I$5:$I$1010,CONCATENATE(F$10,"_",$A56),'Registro Banca'!$F$5:$F$1010)</f>
        <v>0</v>
      </c>
      <c r="G56" s="504">
        <f>SUMIF('Registro Banca'!$I$5:$I$1010,CONCATENATE(G$10,"_",$A56),'Registro Banca'!$F$5:$F$1010)</f>
        <v>0</v>
      </c>
      <c r="H56" s="504">
        <f>SUMIF('Registro Banca'!$I$5:$I$1010,CONCATENATE(H$10,"_",$A56),'Registro Banca'!$F$5:$F$1010)</f>
        <v>0</v>
      </c>
      <c r="I56" s="504">
        <f>SUMIF('Registro Banca'!$I$5:$I$1010,CONCATENATE(I$10,"_",$A56),'Registro Banca'!$F$5:$F$1010)</f>
        <v>0</v>
      </c>
      <c r="J56" s="504">
        <f>SUMIF('Registro Banca'!$I$5:$I$1010,CONCATENATE(J$10,"_",$A56),'Registro Banca'!$F$5:$F$1010)</f>
        <v>0</v>
      </c>
      <c r="K56" s="504">
        <f>SUMIF('Registro Banca'!$I$5:$I$1010,CONCATENATE(K$10,"_",$A56),'Registro Banca'!$F$5:$F$1010)</f>
        <v>0</v>
      </c>
      <c r="L56" s="504">
        <f>SUMIF('Registro Banca'!$I$5:$I$1010,CONCATENATE(L$10,"_",$A56),'Registro Banca'!$F$5:$F$1010)</f>
        <v>0</v>
      </c>
      <c r="M56" s="504">
        <f>SUMIF('Registro Banca'!$I$5:$I$1010,CONCATENATE(M$10,"_",$A56),'Registro Banca'!$F$5:$F$1010)</f>
        <v>0</v>
      </c>
      <c r="N56" s="504">
        <f>SUMIF('Registro Banca'!$I$5:$I$1010,CONCATENATE(N$10,"_",$A56),'Registro Banca'!$F$5:$F$1010)</f>
        <v>0</v>
      </c>
      <c r="O56" s="504">
        <f>SUMIF('Registro Banca'!$I$5:$I$1010,CONCATENATE(O$10,"_",$A56),'Registro Banca'!$F$5:$F$1010)</f>
        <v>0</v>
      </c>
      <c r="P56" s="242"/>
    </row>
    <row r="57" spans="1:16" ht="14.25" x14ac:dyDescent="0.2">
      <c r="A57" s="559" t="str">
        <f>Codici!B173</f>
        <v>46</v>
      </c>
      <c r="B57" s="560" t="str">
        <f>Codici!D173</f>
        <v>Pagamento debito verso privati</v>
      </c>
      <c r="C57" s="503">
        <f t="shared" si="1"/>
        <v>0</v>
      </c>
      <c r="D57" s="504">
        <f>SUMIF('Registro Banca'!$I$5:$I$1010,CONCATENATE(D$10,"_",$A57),'Registro Banca'!$F$5:$F$1010)</f>
        <v>0</v>
      </c>
      <c r="E57" s="504">
        <f>SUMIF('Registro Banca'!$I$5:$I$1010,CONCATENATE(E$10,"_",$A57),'Registro Banca'!$F$5:$F$1010)</f>
        <v>0</v>
      </c>
      <c r="F57" s="504">
        <f>SUMIF('Registro Banca'!$I$5:$I$1010,CONCATENATE(F$10,"_",$A57),'Registro Banca'!$F$5:$F$1010)</f>
        <v>0</v>
      </c>
      <c r="G57" s="504">
        <f>SUMIF('Registro Banca'!$I$5:$I$1010,CONCATENATE(G$10,"_",$A57),'Registro Banca'!$F$5:$F$1010)</f>
        <v>0</v>
      </c>
      <c r="H57" s="504">
        <f>SUMIF('Registro Banca'!$I$5:$I$1010,CONCATENATE(H$10,"_",$A57),'Registro Banca'!$F$5:$F$1010)</f>
        <v>0</v>
      </c>
      <c r="I57" s="504">
        <f>SUMIF('Registro Banca'!$I$5:$I$1010,CONCATENATE(I$10,"_",$A57),'Registro Banca'!$F$5:$F$1010)</f>
        <v>0</v>
      </c>
      <c r="J57" s="504">
        <f>SUMIF('Registro Banca'!$I$5:$I$1010,CONCATENATE(J$10,"_",$A57),'Registro Banca'!$F$5:$F$1010)</f>
        <v>0</v>
      </c>
      <c r="K57" s="504">
        <f>SUMIF('Registro Banca'!$I$5:$I$1010,CONCATENATE(K$10,"_",$A57),'Registro Banca'!$F$5:$F$1010)</f>
        <v>0</v>
      </c>
      <c r="L57" s="504">
        <f>SUMIF('Registro Banca'!$I$5:$I$1010,CONCATENATE(L$10,"_",$A57),'Registro Banca'!$F$5:$F$1010)</f>
        <v>0</v>
      </c>
      <c r="M57" s="504">
        <f>SUMIF('Registro Banca'!$I$5:$I$1010,CONCATENATE(M$10,"_",$A57),'Registro Banca'!$F$5:$F$1010)</f>
        <v>0</v>
      </c>
      <c r="N57" s="504">
        <f>SUMIF('Registro Banca'!$I$5:$I$1010,CONCATENATE(N$10,"_",$A57),'Registro Banca'!$F$5:$F$1010)</f>
        <v>0</v>
      </c>
      <c r="O57" s="504">
        <f>SUMIF('Registro Banca'!$I$5:$I$1010,CONCATENATE(O$10,"_",$A57),'Registro Banca'!$F$5:$F$1010)</f>
        <v>0</v>
      </c>
      <c r="P57" s="242"/>
    </row>
    <row r="58" spans="1:16" ht="14.25" x14ac:dyDescent="0.2">
      <c r="A58" s="559" t="str">
        <f>Codici!B174</f>
        <v>47</v>
      </c>
      <c r="B58" s="561" t="str">
        <f>Codici!D174</f>
        <v>Prelievo da banca in cassa</v>
      </c>
      <c r="C58" s="505">
        <f>SUM(D58:O58)</f>
        <v>0</v>
      </c>
      <c r="D58" s="506">
        <f>SUMIF('Registro Banca'!$I$5:$I$1010,CONCATENATE(D$10,"_",$A58),'Registro Banca'!$F$5:$F$1010)</f>
        <v>0</v>
      </c>
      <c r="E58" s="506">
        <f>SUMIF('Registro Banca'!$I$5:$I$1010,CONCATENATE(E$10,"_",$A58),'Registro Banca'!$F$5:$F$1010)</f>
        <v>0</v>
      </c>
      <c r="F58" s="506">
        <f>SUMIF('Registro Banca'!$I$5:$I$1010,CONCATENATE(F$10,"_",$A58),'Registro Banca'!$F$5:$F$1010)</f>
        <v>0</v>
      </c>
      <c r="G58" s="506">
        <f>SUMIF('Registro Banca'!$I$5:$I$1010,CONCATENATE(G$10,"_",$A58),'Registro Banca'!$F$5:$F$1010)</f>
        <v>0</v>
      </c>
      <c r="H58" s="506">
        <f>SUMIF('Registro Banca'!$I$5:$I$1010,CONCATENATE(H$10,"_",$A58),'Registro Banca'!$F$5:$F$1010)</f>
        <v>0</v>
      </c>
      <c r="I58" s="506">
        <f>SUMIF('Registro Banca'!$I$5:$I$1010,CONCATENATE(I$10,"_",$A58),'Registro Banca'!$F$5:$F$1010)</f>
        <v>0</v>
      </c>
      <c r="J58" s="506">
        <f>SUMIF('Registro Banca'!$I$5:$I$1010,CONCATENATE(J$10,"_",$A58),'Registro Banca'!$F$5:$F$1010)</f>
        <v>0</v>
      </c>
      <c r="K58" s="506">
        <f>SUMIF('Registro Banca'!$I$5:$I$1010,CONCATENATE(K$10,"_",$A58),'Registro Banca'!$F$5:$F$1010)</f>
        <v>0</v>
      </c>
      <c r="L58" s="506">
        <f>SUMIF('Registro Banca'!$I$5:$I$1010,CONCATENATE(L$10,"_",$A58),'Registro Banca'!$F$5:$F$1010)</f>
        <v>0</v>
      </c>
      <c r="M58" s="506">
        <f>SUMIF('Registro Banca'!$I$5:$I$1010,CONCATENATE(M$10,"_",$A58),'Registro Banca'!$F$5:$F$1010)</f>
        <v>0</v>
      </c>
      <c r="N58" s="506">
        <f>SUMIF('Registro Banca'!$I$5:$I$1010,CONCATENATE(N$10,"_",$A58),'Registro Banca'!$F$5:$F$1010)</f>
        <v>0</v>
      </c>
      <c r="O58" s="506">
        <f>SUMIF('Registro Banca'!$I$5:$I$1010,CONCATENATE(O$10,"_",$A58),'Registro Banca'!$F$5:$F$1010)</f>
        <v>0</v>
      </c>
      <c r="P58" s="242"/>
    </row>
    <row r="59" spans="1:16" ht="13.5" thickBot="1" x14ac:dyDescent="0.25">
      <c r="A59" s="250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</row>
    <row r="62" spans="1:16" x14ac:dyDescent="0.2">
      <c r="C62" s="5"/>
    </row>
  </sheetData>
  <sheetProtection algorithmName="SHA-512" hashValue="IBKYdwj59alC9qymt76thIw5CYutz8erzuKj3AtyNw64xms4qkgmPNAcZclek5qvd+NSBVg96w8tOvg/LXfcCQ==" saltValue="FlOVHNxb1m7usVdrXVIz0w==" spinCount="100000" sheet="1" objects="1" scenarios="1"/>
  <mergeCells count="5">
    <mergeCell ref="C2:F2"/>
    <mergeCell ref="G2:J2"/>
    <mergeCell ref="K2:O2"/>
    <mergeCell ref="N9:O9"/>
    <mergeCell ref="L9:M9"/>
  </mergeCells>
  <conditionalFormatting sqref="D12:O58">
    <cfRule type="cellIs" dxfId="3" priority="2" stopIfTrue="1" operator="equal">
      <formula>0</formula>
    </cfRule>
  </conditionalFormatting>
  <printOptions horizontalCentered="1"/>
  <pageMargins left="0" right="0" top="0.15748031496062992" bottom="0.15748031496062992" header="0.31496062992125984" footer="0.31496062992125984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B1:J123"/>
  <sheetViews>
    <sheetView showGridLines="0" zoomScale="101" workbookViewId="0">
      <selection activeCell="E122" sqref="E122"/>
    </sheetView>
  </sheetViews>
  <sheetFormatPr defaultColWidth="8.85546875" defaultRowHeight="12.75" x14ac:dyDescent="0.2"/>
  <cols>
    <col min="1" max="1" width="2.42578125" customWidth="1"/>
    <col min="2" max="2" width="7.28515625" customWidth="1"/>
    <col min="3" max="3" width="57.42578125" customWidth="1"/>
    <col min="4" max="4" width="21.140625" customWidth="1"/>
    <col min="5" max="5" width="20.28515625" bestFit="1" customWidth="1"/>
    <col min="6" max="6" width="7.28515625" style="28" customWidth="1"/>
    <col min="9" max="9" width="9.28515625" bestFit="1" customWidth="1"/>
  </cols>
  <sheetData>
    <row r="1" spans="2:10" ht="9.75" customHeight="1" thickBot="1" x14ac:dyDescent="0.25">
      <c r="B1" s="309"/>
      <c r="C1" s="310"/>
      <c r="D1" s="310"/>
      <c r="E1" s="310"/>
      <c r="F1" s="312"/>
    </row>
    <row r="2" spans="2:10" ht="8.1" customHeight="1" x14ac:dyDescent="0.2">
      <c r="B2" s="253"/>
      <c r="C2" s="342"/>
      <c r="D2" s="343"/>
      <c r="E2" s="344"/>
      <c r="F2" s="242"/>
    </row>
    <row r="3" spans="2:10" ht="20.25" customHeight="1" x14ac:dyDescent="0.35">
      <c r="B3" s="253"/>
      <c r="C3" s="345" t="s">
        <v>29</v>
      </c>
      <c r="D3" s="875" t="s">
        <v>163</v>
      </c>
      <c r="E3" s="876"/>
      <c r="F3" s="346"/>
      <c r="H3" s="2"/>
      <c r="I3" s="1"/>
      <c r="J3" s="2"/>
    </row>
    <row r="4" spans="2:10" ht="8.1" customHeight="1" x14ac:dyDescent="0.35">
      <c r="B4" s="253"/>
      <c r="C4" s="347"/>
      <c r="D4" s="348"/>
      <c r="E4" s="349"/>
      <c r="F4" s="346"/>
      <c r="H4" s="2"/>
      <c r="I4" s="1"/>
      <c r="J4" s="2"/>
    </row>
    <row r="5" spans="2:10" ht="20.25" customHeight="1" x14ac:dyDescent="0.3">
      <c r="B5" s="350"/>
      <c r="C5" s="565" t="str">
        <f>CONCATENATE(Testata!C4)</f>
        <v/>
      </c>
      <c r="D5" s="351"/>
      <c r="E5" s="352"/>
      <c r="F5" s="242"/>
      <c r="G5" s="1"/>
      <c r="H5" s="2"/>
      <c r="I5" s="1"/>
      <c r="J5" s="2"/>
    </row>
    <row r="6" spans="2:10" ht="8.1" customHeight="1" x14ac:dyDescent="0.3">
      <c r="B6" s="350"/>
      <c r="C6" s="566"/>
      <c r="D6" s="351"/>
      <c r="E6" s="352"/>
      <c r="F6" s="242"/>
      <c r="G6" s="1"/>
      <c r="H6" s="2"/>
      <c r="I6" s="1"/>
      <c r="J6" s="2"/>
    </row>
    <row r="7" spans="2:10" ht="20.25" customHeight="1" x14ac:dyDescent="0.3">
      <c r="B7" s="350"/>
      <c r="C7" s="565" t="str">
        <f>CONCATENATE("Comune: ",Testata!D6)</f>
        <v xml:space="preserve">Comune: </v>
      </c>
      <c r="D7" s="351"/>
      <c r="E7" s="352"/>
      <c r="F7" s="242"/>
      <c r="G7" s="1"/>
      <c r="I7" s="1"/>
      <c r="J7" s="2"/>
    </row>
    <row r="8" spans="2:10" ht="8.1" customHeight="1" x14ac:dyDescent="0.3">
      <c r="B8" s="350"/>
      <c r="C8" s="566"/>
      <c r="D8" s="351"/>
      <c r="E8" s="352"/>
      <c r="F8" s="242"/>
      <c r="G8" s="1"/>
      <c r="I8" s="1"/>
      <c r="J8" s="2"/>
    </row>
    <row r="9" spans="2:10" ht="20.25" customHeight="1" x14ac:dyDescent="0.3">
      <c r="B9" s="350"/>
      <c r="C9" s="567" t="str">
        <f>CONCATENATE(Testata!D10)</f>
        <v/>
      </c>
      <c r="D9" s="351"/>
      <c r="E9" s="352"/>
      <c r="F9" s="242"/>
      <c r="I9" s="1"/>
      <c r="J9" s="2"/>
    </row>
    <row r="10" spans="2:10" ht="8.1" customHeight="1" thickBot="1" x14ac:dyDescent="0.25">
      <c r="B10" s="253"/>
      <c r="C10" s="353"/>
      <c r="D10" s="354"/>
      <c r="E10" s="355"/>
      <c r="F10" s="242"/>
    </row>
    <row r="11" spans="2:10" ht="8.1" customHeight="1" x14ac:dyDescent="0.2">
      <c r="B11" s="253"/>
      <c r="C11" s="35"/>
      <c r="D11" s="35"/>
      <c r="E11" s="35"/>
      <c r="F11" s="242"/>
    </row>
    <row r="12" spans="2:10" ht="23.25" x14ac:dyDescent="0.35">
      <c r="B12" s="253"/>
      <c r="C12" s="878" t="str">
        <f>CONCATENATE("RENDICONTO ANNO"," ",Testata!I4)</f>
        <v>RENDICONTO ANNO 2025</v>
      </c>
      <c r="D12" s="878"/>
      <c r="E12" s="878"/>
      <c r="F12" s="356"/>
    </row>
    <row r="13" spans="2:10" ht="8.1" customHeight="1" x14ac:dyDescent="0.2">
      <c r="B13" s="253"/>
      <c r="C13" s="35"/>
      <c r="D13" s="35"/>
      <c r="E13" s="35"/>
      <c r="F13" s="242"/>
    </row>
    <row r="14" spans="2:10" ht="18.75" customHeight="1" x14ac:dyDescent="0.2">
      <c r="B14" s="253"/>
      <c r="C14" s="877" t="s">
        <v>25</v>
      </c>
      <c r="D14" s="877"/>
      <c r="E14" s="357"/>
      <c r="F14" s="242"/>
    </row>
    <row r="15" spans="2:10" ht="8.1" customHeight="1" x14ac:dyDescent="0.25">
      <c r="B15" s="253"/>
      <c r="C15" s="358"/>
      <c r="D15" s="359"/>
      <c r="E15" s="357"/>
      <c r="F15" s="242"/>
    </row>
    <row r="16" spans="2:10" ht="17.100000000000001" customHeight="1" x14ac:dyDescent="0.2">
      <c r="B16" s="253"/>
      <c r="C16" s="859" t="str">
        <f>Codici!D7</f>
        <v>Colletta delle S. Messe domenicali e feriali</v>
      </c>
      <c r="D16" s="860"/>
      <c r="E16" s="510">
        <f>'Entrate Cassa'!$C$12</f>
        <v>0</v>
      </c>
      <c r="F16" s="360"/>
    </row>
    <row r="17" spans="2:6" ht="17.100000000000001" customHeight="1" x14ac:dyDescent="0.2">
      <c r="B17" s="253"/>
      <c r="C17" s="857" t="str">
        <f>Codici!D8</f>
        <v>Offerte per amministrazione sacramenti</v>
      </c>
      <c r="D17" s="858"/>
      <c r="E17" s="510">
        <f>'Entrate Cassa'!$C$13</f>
        <v>0</v>
      </c>
      <c r="F17" s="360"/>
    </row>
    <row r="18" spans="2:6" ht="17.100000000000001" customHeight="1" x14ac:dyDescent="0.2">
      <c r="B18" s="253"/>
      <c r="C18" s="857" t="str">
        <f>Codici!D9</f>
        <v>Offerte in cassette e candele</v>
      </c>
      <c r="D18" s="858"/>
      <c r="E18" s="510">
        <f>'Entrate Cassa'!$C$14</f>
        <v>0</v>
      </c>
      <c r="F18" s="360"/>
    </row>
    <row r="19" spans="2:6" ht="17.100000000000001" customHeight="1" x14ac:dyDescent="0.2">
      <c r="B19" s="253"/>
      <c r="C19" s="857" t="str">
        <f>Codici!D10</f>
        <v>Offerte per Benedizioni</v>
      </c>
      <c r="D19" s="858"/>
      <c r="E19" s="510">
        <f>'Entrate Cassa'!$C$15</f>
        <v>0</v>
      </c>
      <c r="F19" s="360"/>
    </row>
    <row r="20" spans="2:6" ht="17.100000000000001" customHeight="1" x14ac:dyDescent="0.2">
      <c r="B20" s="253"/>
      <c r="C20" s="857" t="str">
        <f>Codici!D11</f>
        <v>Entrate da attività (pranzi comunitari, pellegrinaggi, feste, ecc.)</v>
      </c>
      <c r="D20" s="858"/>
      <c r="E20" s="510">
        <f>'Entrate Cassa'!$C$16+'Entrate Banca'!C21+'Entrate Banca'!C15</f>
        <v>0</v>
      </c>
      <c r="F20" s="360"/>
    </row>
    <row r="21" spans="2:6" ht="17.100000000000001" customHeight="1" x14ac:dyDescent="0.2">
      <c r="B21" s="253"/>
      <c r="C21" s="857" t="str">
        <f>Codici!D12</f>
        <v>Canoni attivi (fitti terreni, fabbricati, strutture, ecc.)</v>
      </c>
      <c r="D21" s="858"/>
      <c r="E21" s="510">
        <f>'Entrate Cassa'!$C$17+'Entrate Banca'!C17</f>
        <v>0</v>
      </c>
      <c r="F21" s="360"/>
    </row>
    <row r="22" spans="2:6" ht="17.100000000000001" customHeight="1" x14ac:dyDescent="0.2">
      <c r="B22" s="253"/>
      <c r="C22" s="857" t="str">
        <f>Codici!D13</f>
        <v>Altre offerte ordinarie</v>
      </c>
      <c r="D22" s="858"/>
      <c r="E22" s="510">
        <f>'Entrate Cassa'!$C$18</f>
        <v>0</v>
      </c>
      <c r="F22" s="360"/>
    </row>
    <row r="23" spans="2:6" ht="17.100000000000001" customHeight="1" x14ac:dyDescent="0.2">
      <c r="B23" s="253"/>
      <c r="C23" s="857" t="str">
        <f>Codici!D14</f>
        <v>Erogazioni liberali (DPR 917 art. 100 2% redd. Impresa)</v>
      </c>
      <c r="D23" s="858"/>
      <c r="E23" s="510">
        <f>'Entrate Cassa'!$C$19+'Entrate Banca'!C23</f>
        <v>0</v>
      </c>
      <c r="F23" s="360"/>
    </row>
    <row r="24" spans="2:6" ht="17.100000000000001" customHeight="1" x14ac:dyDescent="0.2">
      <c r="B24" s="253"/>
      <c r="C24" s="857" t="str">
        <f>Codici!D15</f>
        <v>Risarcimenti e rimborsi (assicurazioni, rimborso tasse, ecc.)</v>
      </c>
      <c r="D24" s="858"/>
      <c r="E24" s="510">
        <f>'Entrate Cassa'!$C$20+'Entrate Banca'!C12</f>
        <v>0</v>
      </c>
      <c r="F24" s="360"/>
    </row>
    <row r="25" spans="2:6" ht="17.100000000000001" customHeight="1" x14ac:dyDescent="0.2">
      <c r="B25" s="253"/>
      <c r="C25" s="857" t="str">
        <f>Codici!D16</f>
        <v>Entrate per contributi da enti pubblici</v>
      </c>
      <c r="D25" s="858"/>
      <c r="E25" s="510">
        <f>'Entrate Cassa'!$C$21+'Entrate Banca'!C14</f>
        <v>0</v>
      </c>
      <c r="F25" s="360"/>
    </row>
    <row r="26" spans="2:6" ht="17.100000000000001" customHeight="1" x14ac:dyDescent="0.2">
      <c r="B26" s="253"/>
      <c r="C26" s="857" t="str">
        <f>Codici!D17</f>
        <v>Entrate per contributi da Diocesi, Parrocchie,…</v>
      </c>
      <c r="D26" s="858"/>
      <c r="E26" s="510">
        <f>'Entrate Cassa'!$C$22++'Entrate Banca'!C13</f>
        <v>0</v>
      </c>
      <c r="F26" s="360"/>
    </row>
    <row r="27" spans="2:6" ht="17.100000000000001" customHeight="1" x14ac:dyDescent="0.2">
      <c r="B27" s="253"/>
      <c r="C27" s="857" t="str">
        <f>Codici!D18</f>
        <v>Offerte per attività istituzionali (oratorio, grest, campi scuola, sport …)</v>
      </c>
      <c r="D27" s="858"/>
      <c r="E27" s="510">
        <f>'Entrate Cassa'!$C$23+'Entrate Banca'!C24</f>
        <v>0</v>
      </c>
      <c r="F27" s="360"/>
    </row>
    <row r="28" spans="2:6" ht="17.100000000000001" customHeight="1" x14ac:dyDescent="0.2">
      <c r="B28" s="253"/>
      <c r="C28" s="857" t="str">
        <f>Codici!D19</f>
        <v>Rimborsi da parroco/vicario parr. per le spese (elettricità, gas, ecc.)</v>
      </c>
      <c r="D28" s="858"/>
      <c r="E28" s="510">
        <f>'Entrate Cassa'!$C$24+'Entrate Banca'!C25</f>
        <v>0</v>
      </c>
      <c r="F28" s="360"/>
    </row>
    <row r="29" spans="2:6" ht="17.100000000000001" customHeight="1" x14ac:dyDescent="0.2">
      <c r="B29" s="253"/>
      <c r="C29" s="857" t="str">
        <f>Codici!D20</f>
        <v xml:space="preserve">Offerte per bollettino parrocchiale e riviste </v>
      </c>
      <c r="D29" s="858"/>
      <c r="E29" s="510">
        <f>'Entrate Cassa'!$C$25+'Entrate Banca'!C26</f>
        <v>0</v>
      </c>
      <c r="F29" s="360"/>
    </row>
    <row r="30" spans="2:6" ht="17.100000000000001" customHeight="1" x14ac:dyDescent="0.2">
      <c r="B30" s="253"/>
      <c r="C30" s="857" t="str">
        <f>Codici!D21</f>
        <v>Offerte/Entrate per attività parrocchiali (catechesi, pastorale, ...)</v>
      </c>
      <c r="D30" s="858"/>
      <c r="E30" s="510">
        <f>'Entrate Cassa'!$C$26+'Entrate Banca'!C27</f>
        <v>0</v>
      </c>
      <c r="F30" s="360"/>
    </row>
    <row r="31" spans="2:6" ht="17.100000000000001" customHeight="1" x14ac:dyDescent="0.2">
      <c r="B31" s="253"/>
      <c r="C31" s="857" t="str">
        <f>Codici!D22</f>
        <v>Altre entrate generiche</v>
      </c>
      <c r="D31" s="858"/>
      <c r="E31" s="510">
        <f>'Entrate Cassa'!$C$27+'Entrate Banca'!C32</f>
        <v>0</v>
      </c>
      <c r="F31" s="360"/>
    </row>
    <row r="32" spans="2:6" ht="17.100000000000001" customHeight="1" x14ac:dyDescent="0.2">
      <c r="B32" s="253"/>
      <c r="C32" s="857" t="str">
        <f>Codici!D23</f>
        <v>Offerte per attività caritative</v>
      </c>
      <c r="D32" s="858"/>
      <c r="E32" s="510">
        <f>'Entrate Cassa'!$C$28+'Entrate Banca'!C28</f>
        <v>0</v>
      </c>
      <c r="F32" s="360"/>
    </row>
    <row r="33" spans="2:6" ht="17.100000000000001" customHeight="1" x14ac:dyDescent="0.2">
      <c r="B33" s="253"/>
      <c r="C33" s="857" t="str">
        <f>Codici!D24</f>
        <v>Offerte straordinarie (per mutuo, restauri, manutenzioni, ecc.)</v>
      </c>
      <c r="D33" s="858"/>
      <c r="E33" s="510">
        <f>'Entrate Cassa'!$C$29+'Entrate Banca'!C30</f>
        <v>0</v>
      </c>
      <c r="F33" s="360"/>
    </row>
    <row r="34" spans="2:6" ht="17.100000000000001" customHeight="1" x14ac:dyDescent="0.2">
      <c r="B34" s="253"/>
      <c r="C34" s="857" t="str">
        <f>Codici!D25</f>
        <v>Vendita beni mobili/immobili</v>
      </c>
      <c r="D34" s="858"/>
      <c r="E34" s="511">
        <f>'Entrate Cassa'!$C$30+'Entrate Banca'!C29</f>
        <v>0</v>
      </c>
      <c r="F34" s="360"/>
    </row>
    <row r="35" spans="2:6" ht="17.100000000000001" customHeight="1" x14ac:dyDescent="0.2">
      <c r="B35" s="253"/>
      <c r="C35" s="857" t="str">
        <f>Codici!D26</f>
        <v>Offerte S. Messe plurintenzionali</v>
      </c>
      <c r="D35" s="858"/>
      <c r="E35" s="510">
        <f>'Entrate Cassa'!$C$31</f>
        <v>0</v>
      </c>
      <c r="F35" s="360"/>
    </row>
    <row r="36" spans="2:6" ht="17.100000000000001" customHeight="1" x14ac:dyDescent="0.2">
      <c r="B36" s="253"/>
      <c r="C36" s="857" t="str">
        <f>Codici!D27</f>
        <v>Entrate straordinarie</v>
      </c>
      <c r="D36" s="858"/>
      <c r="E36" s="511">
        <f>'Entrate Cassa'!$C$32</f>
        <v>0</v>
      </c>
      <c r="F36" s="360"/>
    </row>
    <row r="37" spans="2:6" ht="17.100000000000001" customHeight="1" x14ac:dyDescent="0.2">
      <c r="B37" s="253"/>
      <c r="C37" s="857" t="str">
        <f>Codici!D28</f>
        <v>Entrate per prestiti (enti ecclesiastici, privati, ecc.)</v>
      </c>
      <c r="D37" s="858"/>
      <c r="E37" s="512">
        <f>'Entrate Cassa'!$C$33++'Entrate Banca'!C31</f>
        <v>0</v>
      </c>
      <c r="F37" s="360"/>
    </row>
    <row r="38" spans="2:6" ht="17.100000000000001" customHeight="1" x14ac:dyDescent="0.2">
      <c r="B38" s="253"/>
      <c r="C38" s="873" t="str">
        <f>Codici!D103</f>
        <v>Interessi attivi da C/C banca/posta</v>
      </c>
      <c r="D38" s="873"/>
      <c r="E38" s="512">
        <f>'Entrate Banca'!C16+'Entrate Banca'!C18</f>
        <v>0</v>
      </c>
      <c r="F38" s="360"/>
    </row>
    <row r="39" spans="2:6" ht="17.100000000000001" customHeight="1" x14ac:dyDescent="0.2">
      <c r="B39" s="253"/>
      <c r="C39" s="873" t="str">
        <f>Codici!D106</f>
        <v>Apertura scoperto di banca/posta</v>
      </c>
      <c r="D39" s="873"/>
      <c r="E39" s="510">
        <f>'Entrate Banca'!C19</f>
        <v>0</v>
      </c>
      <c r="F39" s="360"/>
    </row>
    <row r="40" spans="2:6" ht="17.100000000000001" customHeight="1" x14ac:dyDescent="0.2">
      <c r="B40" s="253"/>
      <c r="C40" s="873" t="str">
        <f>Codici!D107</f>
        <v>Apertura mutuo</v>
      </c>
      <c r="D40" s="873"/>
      <c r="E40" s="510">
        <f>'Entrate Banca'!C20</f>
        <v>0</v>
      </c>
      <c r="F40" s="360"/>
    </row>
    <row r="41" spans="2:6" ht="17.100000000000001" customHeight="1" thickBot="1" x14ac:dyDescent="0.25">
      <c r="B41" s="253"/>
      <c r="C41" s="873" t="str">
        <f>Codici!D109</f>
        <v>Vendita titoli</v>
      </c>
      <c r="D41" s="873"/>
      <c r="E41" s="513">
        <f>'Entrate Banca'!C22</f>
        <v>0</v>
      </c>
      <c r="F41" s="360"/>
    </row>
    <row r="42" spans="2:6" ht="5.0999999999999996" customHeight="1" thickTop="1" thickBot="1" x14ac:dyDescent="0.25">
      <c r="B42" s="253"/>
      <c r="C42" s="568"/>
      <c r="D42" s="568"/>
      <c r="E42" s="514"/>
      <c r="F42" s="360"/>
    </row>
    <row r="43" spans="2:6" ht="18.95" customHeight="1" thickBot="1" x14ac:dyDescent="0.3">
      <c r="B43" s="253"/>
      <c r="C43" s="870" t="str">
        <f>CONCATENATE("TOTALE ENTRATE ANNO"," ",Testata!I4)</f>
        <v>TOTALE ENTRATE ANNO 2025</v>
      </c>
      <c r="D43" s="871"/>
      <c r="E43" s="515">
        <f>SUM(E16:E41)</f>
        <v>0</v>
      </c>
      <c r="F43" s="360"/>
    </row>
    <row r="44" spans="2:6" ht="8.1" customHeight="1" x14ac:dyDescent="0.2">
      <c r="B44" s="253"/>
      <c r="C44" s="568"/>
      <c r="D44" s="568"/>
      <c r="E44" s="514"/>
      <c r="F44" s="360"/>
    </row>
    <row r="45" spans="2:6" ht="18.95" customHeight="1" x14ac:dyDescent="0.2">
      <c r="B45" s="253"/>
      <c r="C45" s="569" t="s">
        <v>164</v>
      </c>
      <c r="D45" s="568"/>
      <c r="E45" s="514"/>
      <c r="F45" s="360"/>
    </row>
    <row r="46" spans="2:6" ht="8.1" customHeight="1" x14ac:dyDescent="0.2">
      <c r="B46" s="253"/>
      <c r="C46" s="568"/>
      <c r="D46" s="568"/>
      <c r="E46" s="514"/>
      <c r="F46" s="360"/>
    </row>
    <row r="47" spans="2:6" ht="17.100000000000001" customHeight="1" x14ac:dyDescent="0.2">
      <c r="B47" s="253"/>
      <c r="C47" s="869" t="str">
        <f>Codici!D29</f>
        <v>Giornata per la Carità del Papa</v>
      </c>
      <c r="D47" s="869"/>
      <c r="E47" s="510">
        <f>'Entrate Cassa'!$C$34</f>
        <v>0</v>
      </c>
      <c r="F47" s="360"/>
    </row>
    <row r="48" spans="2:6" ht="17.100000000000001" customHeight="1" x14ac:dyDescent="0.2">
      <c r="B48" s="253"/>
      <c r="C48" s="869" t="str">
        <f>Codici!D30</f>
        <v>Giornata Missionaria Mondiale</v>
      </c>
      <c r="D48" s="869"/>
      <c r="E48" s="510">
        <f>'Entrate Cassa'!$C$35</f>
        <v>0</v>
      </c>
      <c r="F48" s="360"/>
    </row>
    <row r="49" spans="2:6" ht="17.100000000000001" customHeight="1" x14ac:dyDescent="0.2">
      <c r="B49" s="253"/>
      <c r="C49" s="869" t="str">
        <f>Codici!D31</f>
        <v>Giornata per la Terra Santa</v>
      </c>
      <c r="D49" s="869"/>
      <c r="E49" s="510">
        <f>'Entrate Cassa'!$C$36</f>
        <v>0</v>
      </c>
      <c r="F49" s="360"/>
    </row>
    <row r="50" spans="2:6" ht="17.100000000000001" customHeight="1" x14ac:dyDescent="0.2">
      <c r="B50" s="253"/>
      <c r="C50" s="869" t="str">
        <f>Codici!D32</f>
        <v>Giornata per le Migrazioni</v>
      </c>
      <c r="D50" s="869"/>
      <c r="E50" s="510">
        <f>'Entrate Cassa'!$C$37</f>
        <v>0</v>
      </c>
      <c r="F50" s="360"/>
    </row>
    <row r="51" spans="2:6" ht="17.100000000000001" customHeight="1" x14ac:dyDescent="0.2">
      <c r="B51" s="253"/>
      <c r="C51" s="869" t="str">
        <f>Codici!D33</f>
        <v>Giornata per l'Università Cattolica del Sacro Cuore</v>
      </c>
      <c r="D51" s="869"/>
      <c r="E51" s="510">
        <f>'Entrate Cassa'!$C$38</f>
        <v>0</v>
      </c>
      <c r="F51" s="360"/>
    </row>
    <row r="52" spans="2:6" ht="17.100000000000001" customHeight="1" x14ac:dyDescent="0.2">
      <c r="B52" s="253"/>
      <c r="C52" s="869" t="str">
        <f>Codici!D34</f>
        <v>Giornata del Seminario</v>
      </c>
      <c r="D52" s="869"/>
      <c r="E52" s="510">
        <f>'Entrate Cassa'!$C$39</f>
        <v>0</v>
      </c>
      <c r="F52" s="360"/>
    </row>
    <row r="53" spans="2:6" ht="17.100000000000001" customHeight="1" x14ac:dyDescent="0.2">
      <c r="B53" s="253"/>
      <c r="C53" s="859" t="s">
        <v>440</v>
      </c>
      <c r="D53" s="860"/>
      <c r="E53" s="510">
        <f>'Entrate Cassa'!$C$40</f>
        <v>0</v>
      </c>
      <c r="F53" s="360"/>
    </row>
    <row r="54" spans="2:6" ht="17.100000000000001" customHeight="1" x14ac:dyDescent="0.2">
      <c r="B54" s="253"/>
      <c r="C54" s="869" t="str">
        <f>Codici!D36</f>
        <v>Giornata per l'Infanzia Missionaria</v>
      </c>
      <c r="D54" s="869"/>
      <c r="E54" s="510">
        <f>'Entrate Cassa'!$C$41</f>
        <v>0</v>
      </c>
      <c r="F54" s="360"/>
    </row>
    <row r="55" spans="2:6" ht="17.100000000000001" customHeight="1" x14ac:dyDescent="0.2">
      <c r="B55" s="253"/>
      <c r="C55" s="869" t="str">
        <f>Codici!D37</f>
        <v>Giornata per i malati di lebbra</v>
      </c>
      <c r="D55" s="869"/>
      <c r="E55" s="510">
        <f>'Entrate Cassa'!$C$42</f>
        <v>0</v>
      </c>
      <c r="F55" s="360"/>
    </row>
    <row r="56" spans="2:6" ht="17.100000000000001" customHeight="1" x14ac:dyDescent="0.2">
      <c r="B56" s="253"/>
      <c r="C56" s="869" t="str">
        <f>Codici!D38</f>
        <v>Giornata Caritas ( Avvento e Quaresima)</v>
      </c>
      <c r="D56" s="869"/>
      <c r="E56" s="510">
        <f>'Entrate Cassa'!$C$43</f>
        <v>0</v>
      </c>
      <c r="F56" s="360"/>
    </row>
    <row r="57" spans="2:6" ht="17.100000000000001" customHeight="1" thickBot="1" x14ac:dyDescent="0.25">
      <c r="B57" s="253"/>
      <c r="C57" s="869" t="str">
        <f>Codici!D39</f>
        <v>Altre giornate straordinarie</v>
      </c>
      <c r="D57" s="869"/>
      <c r="E57" s="513">
        <f>'Entrate Cassa'!$C$44</f>
        <v>0</v>
      </c>
      <c r="F57" s="360"/>
    </row>
    <row r="58" spans="2:6" ht="5.0999999999999996" customHeight="1" thickTop="1" thickBot="1" x14ac:dyDescent="0.25">
      <c r="B58" s="253"/>
      <c r="C58" s="872"/>
      <c r="D58" s="872"/>
      <c r="E58" s="514"/>
      <c r="F58" s="360"/>
    </row>
    <row r="59" spans="2:6" ht="18.95" customHeight="1" thickBot="1" x14ac:dyDescent="0.3">
      <c r="B59" s="253"/>
      <c r="C59" s="865" t="str">
        <f>CONCATENATE("TOTALE ENTRATE GENERALI ANNO"," ",Testata!I4)</f>
        <v>TOTALE ENTRATE GENERALI ANNO 2025</v>
      </c>
      <c r="D59" s="874"/>
      <c r="E59" s="515">
        <f>SUM(E43+E47+E48+E49+E50+E51+E52+E53+E54+E55+E56+E57)</f>
        <v>0</v>
      </c>
      <c r="F59" s="242"/>
    </row>
    <row r="60" spans="2:6" ht="38.25" customHeight="1" thickBot="1" x14ac:dyDescent="0.3">
      <c r="B60" s="250"/>
      <c r="C60" s="570"/>
      <c r="D60" s="571"/>
      <c r="E60" s="572"/>
      <c r="F60" s="39"/>
    </row>
    <row r="61" spans="2:6" ht="18.75" customHeight="1" x14ac:dyDescent="0.25">
      <c r="B61" s="309"/>
      <c r="C61" s="879" t="s">
        <v>23</v>
      </c>
      <c r="D61" s="879"/>
      <c r="E61" s="573"/>
      <c r="F61" s="312"/>
    </row>
    <row r="62" spans="2:6" ht="8.1" customHeight="1" x14ac:dyDescent="0.2">
      <c r="B62" s="253"/>
      <c r="C62" s="880"/>
      <c r="D62" s="880"/>
      <c r="E62" s="514"/>
      <c r="F62" s="360"/>
    </row>
    <row r="63" spans="2:6" ht="15.95" customHeight="1" x14ac:dyDescent="0.2">
      <c r="B63" s="253"/>
      <c r="C63" s="869" t="str">
        <f>Codici!D49</f>
        <v>Remunerazione Parroco</v>
      </c>
      <c r="D63" s="869"/>
      <c r="E63" s="510">
        <f>'Uscite Cassa'!C12+'Uscite Banca'!C12</f>
        <v>0</v>
      </c>
      <c r="F63" s="361"/>
    </row>
    <row r="64" spans="2:6" ht="15.95" customHeight="1" x14ac:dyDescent="0.2">
      <c r="B64" s="253"/>
      <c r="C64" s="869" t="str">
        <f>Codici!D50</f>
        <v>Remunerazione Vicari Parrocchiali</v>
      </c>
      <c r="D64" s="869"/>
      <c r="E64" s="510">
        <f>'Uscite Cassa'!C13+'Uscite Banca'!C13</f>
        <v>0</v>
      </c>
      <c r="F64" s="361"/>
    </row>
    <row r="65" spans="2:6" ht="15.95" customHeight="1" x14ac:dyDescent="0.2">
      <c r="B65" s="253"/>
      <c r="C65" s="869" t="str">
        <f>Codici!D51</f>
        <v>Retribuzione Dipendenti</v>
      </c>
      <c r="D65" s="869"/>
      <c r="E65" s="510">
        <f>'Uscite Cassa'!C14+'Uscite Banca'!C14</f>
        <v>0</v>
      </c>
      <c r="F65" s="361"/>
    </row>
    <row r="66" spans="2:6" ht="15.95" customHeight="1" x14ac:dyDescent="0.2">
      <c r="B66" s="253"/>
      <c r="C66" s="869" t="str">
        <f>Codici!D52</f>
        <v>Ritenute fiscali e previdenziali su retribuzioni</v>
      </c>
      <c r="D66" s="869"/>
      <c r="E66" s="510">
        <f>'Uscite Cassa'!C15+'Uscite Banca'!C15</f>
        <v>0</v>
      </c>
      <c r="F66" s="361"/>
    </row>
    <row r="67" spans="2:6" ht="15.95" customHeight="1" x14ac:dyDescent="0.2">
      <c r="B67" s="253"/>
      <c r="C67" s="869" t="str">
        <f>Codici!D53</f>
        <v>Rimborsi spese</v>
      </c>
      <c r="D67" s="869"/>
      <c r="E67" s="510">
        <f>'Uscite Cassa'!C16+'Uscite Banca'!C16</f>
        <v>0</v>
      </c>
      <c r="F67" s="361"/>
    </row>
    <row r="68" spans="2:6" ht="15.95" customHeight="1" x14ac:dyDescent="0.2">
      <c r="B68" s="253"/>
      <c r="C68" s="869" t="str">
        <f>Codici!D54</f>
        <v>Altro</v>
      </c>
      <c r="D68" s="869"/>
      <c r="E68" s="510">
        <f>'Uscite Cassa'!C17+'Uscite Banca'!C17</f>
        <v>0</v>
      </c>
      <c r="F68" s="361"/>
    </row>
    <row r="69" spans="2:6" ht="15.95" customHeight="1" x14ac:dyDescent="0.2">
      <c r="B69" s="253"/>
      <c r="C69" s="857" t="str">
        <f>Codici!D55</f>
        <v>Spese ordinarie di culto (ostie, vino, candele, libri liturgici, ecc.)</v>
      </c>
      <c r="D69" s="858"/>
      <c r="E69" s="510">
        <f>'Uscite Cassa'!C18+'Uscite Banca'!C18</f>
        <v>0</v>
      </c>
      <c r="F69" s="361"/>
    </row>
    <row r="70" spans="2:6" ht="15.95" customHeight="1" x14ac:dyDescent="0.2">
      <c r="B70" s="253"/>
      <c r="C70" s="857" t="str">
        <f>Codici!D56</f>
        <v>Compenso a confessori, relatori e collaboratori pastorali</v>
      </c>
      <c r="D70" s="858"/>
      <c r="E70" s="510">
        <f>'Uscite Cassa'!C19+'Uscite Banca'!C19</f>
        <v>0</v>
      </c>
      <c r="F70" s="361"/>
    </row>
    <row r="71" spans="2:6" ht="15.95" customHeight="1" x14ac:dyDescent="0.2">
      <c r="B71" s="253"/>
      <c r="C71" s="857" t="str">
        <f>Codici!D57</f>
        <v>Spese utenze: elettricità, acqua, gas, riscaldamento, telefono</v>
      </c>
      <c r="D71" s="858"/>
      <c r="E71" s="510">
        <f>'Uscite Cassa'!C20+'Uscite Banca'!C20</f>
        <v>0</v>
      </c>
      <c r="F71" s="361"/>
    </row>
    <row r="72" spans="2:6" ht="15.95" customHeight="1" x14ac:dyDescent="0.2">
      <c r="B72" s="253"/>
      <c r="C72" s="857" t="str">
        <f>Codici!D58</f>
        <v>Spese ufficio, cancelleria, abbonamenti</v>
      </c>
      <c r="D72" s="858"/>
      <c r="E72" s="510">
        <f>'Uscite Cassa'!C21+'Uscite Banca'!C21</f>
        <v>0</v>
      </c>
      <c r="F72" s="361"/>
    </row>
    <row r="73" spans="2:6" ht="15.95" customHeight="1" x14ac:dyDescent="0.2">
      <c r="B73" s="253"/>
      <c r="C73" s="857" t="str">
        <f>Codici!D59</f>
        <v>Spese locazioni immobili per uso pastorale</v>
      </c>
      <c r="D73" s="858"/>
      <c r="E73" s="510">
        <f>'Uscite Cassa'!C22+'Uscite Banca'!C22</f>
        <v>0</v>
      </c>
      <c r="F73" s="361"/>
    </row>
    <row r="74" spans="2:6" ht="15.95" customHeight="1" x14ac:dyDescent="0.2">
      <c r="B74" s="253"/>
      <c r="C74" s="857" t="str">
        <f>Codici!D60</f>
        <v>Spese manutenzione ordinaria (immobili e beni strumentali)</v>
      </c>
      <c r="D74" s="858"/>
      <c r="E74" s="510">
        <f>'Uscite Cassa'!C23+'Uscite Banca'!C23</f>
        <v>0</v>
      </c>
      <c r="F74" s="361"/>
    </row>
    <row r="75" spans="2:6" ht="15.95" customHeight="1" x14ac:dyDescent="0.2">
      <c r="B75" s="253"/>
      <c r="C75" s="857" t="str">
        <f>Codici!D61</f>
        <v>Spese manutenzione straordinaria</v>
      </c>
      <c r="D75" s="858"/>
      <c r="E75" s="510">
        <f>'Uscite Cassa'!C24+'Uscite Banca'!C24</f>
        <v>0</v>
      </c>
      <c r="F75" s="361"/>
    </row>
    <row r="76" spans="2:6" ht="15.95" customHeight="1" x14ac:dyDescent="0.2">
      <c r="B76" s="253"/>
      <c r="C76" s="857" t="str">
        <f>Codici!D62</f>
        <v>Compensi ordinari a professionisti (commercialista, ingegnere, ecc.)</v>
      </c>
      <c r="D76" s="858"/>
      <c r="E76" s="510">
        <f>'Uscite Cassa'!C25+'Uscite Banca'!C25</f>
        <v>0</v>
      </c>
      <c r="F76" s="361"/>
    </row>
    <row r="77" spans="2:6" ht="15.95" customHeight="1" x14ac:dyDescent="0.2">
      <c r="B77" s="253"/>
      <c r="C77" s="857" t="str">
        <f>Codici!D63</f>
        <v>Ritenute fiscali e previdenziali su compensi a professionisti</v>
      </c>
      <c r="D77" s="858"/>
      <c r="E77" s="510">
        <f>'Uscite Cassa'!C26+'Uscite Banca'!C26</f>
        <v>0</v>
      </c>
      <c r="F77" s="361"/>
    </row>
    <row r="78" spans="2:6" ht="15.95" customHeight="1" x14ac:dyDescent="0.2">
      <c r="B78" s="253"/>
      <c r="C78" s="857" t="str">
        <f>Codici!D64</f>
        <v>Spese per assicurazioni (R.C. terzi, infortuni, incendio, furto, ecc.)</v>
      </c>
      <c r="D78" s="858"/>
      <c r="E78" s="510">
        <f>'Uscite Cassa'!C27+'Uscite Banca'!C27</f>
        <v>0</v>
      </c>
      <c r="F78" s="361"/>
    </row>
    <row r="79" spans="2:6" ht="15.95" customHeight="1" x14ac:dyDescent="0.2">
      <c r="B79" s="253"/>
      <c r="C79" s="857" t="str">
        <f>Codici!D65</f>
        <v>Spese per attività (pranzi comunitari, pellegrinaggi, feste, ecc.)</v>
      </c>
      <c r="D79" s="858"/>
      <c r="E79" s="510">
        <f>'Uscite Cassa'!C28+'Uscite Banca'!C28</f>
        <v>0</v>
      </c>
      <c r="F79" s="361"/>
    </row>
    <row r="80" spans="2:6" ht="15.95" customHeight="1" x14ac:dyDescent="0.2">
      <c r="B80" s="253"/>
      <c r="C80" s="857" t="str">
        <f>Codici!D66</f>
        <v>Spese per la catechesi</v>
      </c>
      <c r="D80" s="858"/>
      <c r="E80" s="510">
        <f>'Uscite Cassa'!C29+'Uscite Banca'!C29</f>
        <v>0</v>
      </c>
      <c r="F80" s="361"/>
    </row>
    <row r="81" spans="2:6" ht="15.95" customHeight="1" x14ac:dyDescent="0.2">
      <c r="B81" s="253"/>
      <c r="C81" s="857" t="str">
        <f>Codici!D67</f>
        <v>Spese per attività istituzionali oratorio (campi scuola, estate ragazzi, ecc.)</v>
      </c>
      <c r="D81" s="858"/>
      <c r="E81" s="510">
        <f>'Uscite Cassa'!C30+'Uscite Banca'!C30</f>
        <v>0</v>
      </c>
      <c r="F81" s="361"/>
    </row>
    <row r="82" spans="2:6" ht="15.95" customHeight="1" x14ac:dyDescent="0.2">
      <c r="B82" s="253"/>
      <c r="C82" s="857" t="str">
        <f>Codici!D68</f>
        <v xml:space="preserve">Spese per bollettino parrocchiale e riviste </v>
      </c>
      <c r="D82" s="858"/>
      <c r="E82" s="510">
        <f>'Uscite Cassa'!C31+'Uscite Banca'!C31</f>
        <v>0</v>
      </c>
      <c r="F82" s="361"/>
    </row>
    <row r="83" spans="2:6" ht="15.95" customHeight="1" x14ac:dyDescent="0.2">
      <c r="B83" s="253"/>
      <c r="C83" s="857" t="str">
        <f>Codici!D69</f>
        <v>Acquisto beni immobili/mobili</v>
      </c>
      <c r="D83" s="858"/>
      <c r="E83" s="510">
        <f>'Uscite Cassa'!C32+'Uscite Banca'!C32</f>
        <v>0</v>
      </c>
      <c r="F83" s="361"/>
    </row>
    <row r="84" spans="2:6" ht="15.95" customHeight="1" x14ac:dyDescent="0.2">
      <c r="B84" s="253"/>
      <c r="C84" s="857" t="str">
        <f>Codici!D70</f>
        <v xml:space="preserve">Erogazioni per attività caritative </v>
      </c>
      <c r="D84" s="858"/>
      <c r="E84" s="510">
        <f>'Uscite Cassa'!C33+'Uscite Banca'!C33</f>
        <v>0</v>
      </c>
      <c r="F84" s="361"/>
    </row>
    <row r="85" spans="2:6" ht="15.95" customHeight="1" x14ac:dyDescent="0.2">
      <c r="B85" s="253"/>
      <c r="C85" s="857" t="str">
        <f>Codici!D71</f>
        <v>Spese per automezzi (bollo, assicurazione, consumi, ecc.)</v>
      </c>
      <c r="D85" s="858"/>
      <c r="E85" s="510">
        <f>'Uscite Cassa'!C34+'Uscite Banca'!C34</f>
        <v>0</v>
      </c>
      <c r="F85" s="361"/>
    </row>
    <row r="86" spans="2:6" ht="15.95" customHeight="1" x14ac:dyDescent="0.2">
      <c r="B86" s="253"/>
      <c r="C86" s="857" t="str">
        <f>Codici!D72</f>
        <v>Uscite S. Messe collettive</v>
      </c>
      <c r="D86" s="858"/>
      <c r="E86" s="510">
        <f>'Uscite Cassa'!C35+'Uscite Banca'!C35</f>
        <v>0</v>
      </c>
      <c r="F86" s="361"/>
    </row>
    <row r="87" spans="2:6" ht="15.95" customHeight="1" x14ac:dyDescent="0.2">
      <c r="B87" s="253"/>
      <c r="C87" s="857" t="str">
        <f>Codici!D73</f>
        <v>Spese gestione beni (terreni, fabbricati, ecc.)</v>
      </c>
      <c r="D87" s="858"/>
      <c r="E87" s="510">
        <f>'Uscite Cassa'!C36+'Uscite Banca'!C36</f>
        <v>0</v>
      </c>
      <c r="F87" s="361"/>
    </row>
    <row r="88" spans="2:6" ht="15.95" customHeight="1" x14ac:dyDescent="0.2">
      <c r="B88" s="253"/>
      <c r="C88" s="857" t="str">
        <f>Codici!D74</f>
        <v>Imposte e tasse</v>
      </c>
      <c r="D88" s="858"/>
      <c r="E88" s="510">
        <f>'Uscite Cassa'!C37+'Uscite Banca'!C37</f>
        <v>0</v>
      </c>
      <c r="F88" s="361"/>
    </row>
    <row r="89" spans="2:6" ht="15.95" customHeight="1" x14ac:dyDescent="0.2">
      <c r="B89" s="253"/>
      <c r="C89" s="857" t="str">
        <f>Codici!D75</f>
        <v>Altre uscite generiche</v>
      </c>
      <c r="D89" s="858"/>
      <c r="E89" s="510">
        <f>'Uscite Cassa'!C38+'Uscite Banca'!C38</f>
        <v>0</v>
      </c>
      <c r="F89" s="361"/>
    </row>
    <row r="90" spans="2:6" ht="15.95" customHeight="1" x14ac:dyDescent="0.2">
      <c r="B90" s="253"/>
      <c r="C90" s="857" t="str">
        <f>Codici!D76</f>
        <v>Pagamento debito verso Diocesi</v>
      </c>
      <c r="D90" s="858"/>
      <c r="E90" s="510">
        <f>'Uscite Cassa'!C39+'Uscite Banca'!C55</f>
        <v>0</v>
      </c>
      <c r="F90" s="361"/>
    </row>
    <row r="91" spans="2:6" ht="15.95" customHeight="1" x14ac:dyDescent="0.2">
      <c r="B91" s="253"/>
      <c r="C91" s="857" t="str">
        <f>Codici!D77</f>
        <v>Pagamento debito verso Enti Previdenziali</v>
      </c>
      <c r="D91" s="858"/>
      <c r="E91" s="512">
        <f>'Uscite Cassa'!C40+'Uscite Banca'!C56</f>
        <v>0</v>
      </c>
      <c r="F91" s="361"/>
    </row>
    <row r="92" spans="2:6" ht="15.95" customHeight="1" x14ac:dyDescent="0.2">
      <c r="B92" s="253"/>
      <c r="C92" s="857" t="str">
        <f>Codici!D78</f>
        <v>Pagamento debito verso privati</v>
      </c>
      <c r="D92" s="858"/>
      <c r="E92" s="512">
        <f>'Uscite Cassa'!C41+'Uscite Banca'!C57</f>
        <v>0</v>
      </c>
      <c r="F92" s="361"/>
    </row>
    <row r="93" spans="2:6" ht="15.95" customHeight="1" x14ac:dyDescent="0.2">
      <c r="B93" s="253"/>
      <c r="C93" s="857" t="str">
        <f>Codici!D166</f>
        <v>Interessi passivi scoperti bancari</v>
      </c>
      <c r="D93" s="858"/>
      <c r="E93" s="512">
        <f>'Uscite Banca'!C50</f>
        <v>0</v>
      </c>
      <c r="F93" s="361"/>
    </row>
    <row r="94" spans="2:6" ht="15.95" customHeight="1" x14ac:dyDescent="0.2">
      <c r="B94" s="253"/>
      <c r="C94" s="857" t="str">
        <f>Codici!D167</f>
        <v>Pagamento quota capitale mutuo/finanziamenti/scoperto C/C</v>
      </c>
      <c r="D94" s="858"/>
      <c r="E94" s="512">
        <f>'Uscite Banca'!C51</f>
        <v>0</v>
      </c>
      <c r="F94" s="361"/>
    </row>
    <row r="95" spans="2:6" ht="15.95" customHeight="1" x14ac:dyDescent="0.2">
      <c r="B95" s="253"/>
      <c r="C95" s="857" t="str">
        <f>Codici!D168</f>
        <v>Interessi passivi su mutui/finanziamenti</v>
      </c>
      <c r="D95" s="858"/>
      <c r="E95" s="512">
        <f>'Uscite Banca'!C52</f>
        <v>0</v>
      </c>
      <c r="F95" s="361"/>
    </row>
    <row r="96" spans="2:6" ht="15.95" customHeight="1" x14ac:dyDescent="0.2">
      <c r="B96" s="253"/>
      <c r="C96" s="857" t="str">
        <f>Codici!D169</f>
        <v>Uscite per acquisto titoli</v>
      </c>
      <c r="D96" s="858"/>
      <c r="E96" s="512">
        <f>'Uscite Banca'!C53</f>
        <v>0</v>
      </c>
      <c r="F96" s="361"/>
    </row>
    <row r="97" spans="2:6" ht="15.95" customHeight="1" thickBot="1" x14ac:dyDescent="0.25">
      <c r="B97" s="253"/>
      <c r="C97" s="857" t="str">
        <f>Codici!D170</f>
        <v>Spese di conto corrente (imposta di bollo, oneri su c/c)</v>
      </c>
      <c r="D97" s="858"/>
      <c r="E97" s="513">
        <f>'Uscite Banca'!C54</f>
        <v>0</v>
      </c>
      <c r="F97" s="361"/>
    </row>
    <row r="98" spans="2:6" ht="5.0999999999999996" customHeight="1" thickTop="1" thickBot="1" x14ac:dyDescent="0.25">
      <c r="B98" s="253"/>
      <c r="C98" s="868"/>
      <c r="D98" s="868"/>
      <c r="E98" s="516"/>
      <c r="F98" s="361"/>
    </row>
    <row r="99" spans="2:6" ht="17.45" customHeight="1" thickBot="1" x14ac:dyDescent="0.3">
      <c r="B99" s="253"/>
      <c r="C99" s="870" t="str">
        <f>CONCATENATE("TOTALE USCITE ANNO"," ",Testata!I4)</f>
        <v>TOTALE USCITE ANNO 2025</v>
      </c>
      <c r="D99" s="870"/>
      <c r="E99" s="517">
        <f>SUM(E63:E97)</f>
        <v>0</v>
      </c>
      <c r="F99" s="361"/>
    </row>
    <row r="100" spans="2:6" ht="8.1" customHeight="1" x14ac:dyDescent="0.25">
      <c r="B100" s="253"/>
      <c r="C100" s="868"/>
      <c r="D100" s="868"/>
      <c r="E100" s="575"/>
      <c r="F100" s="361"/>
    </row>
    <row r="101" spans="2:6" ht="18" customHeight="1" x14ac:dyDescent="0.25">
      <c r="B101" s="253"/>
      <c r="C101" s="569" t="s">
        <v>164</v>
      </c>
      <c r="D101" s="576"/>
      <c r="E101" s="575"/>
      <c r="F101" s="361"/>
    </row>
    <row r="102" spans="2:6" ht="8.1" customHeight="1" x14ac:dyDescent="0.25">
      <c r="B102" s="253"/>
      <c r="C102" s="868"/>
      <c r="D102" s="868"/>
      <c r="E102" s="575"/>
      <c r="F102" s="361"/>
    </row>
    <row r="103" spans="2:6" ht="15.95" customHeight="1" x14ac:dyDescent="0.2">
      <c r="B103" s="253"/>
      <c r="C103" s="869" t="str">
        <f>Codici!D79</f>
        <v>Giornata per la Carità del Papa</v>
      </c>
      <c r="D103" s="869"/>
      <c r="E103" s="510">
        <f>'Uscite Cassa'!C42+'Uscite Banca'!C39</f>
        <v>0</v>
      </c>
      <c r="F103" s="361"/>
    </row>
    <row r="104" spans="2:6" ht="15.95" customHeight="1" x14ac:dyDescent="0.2">
      <c r="B104" s="253"/>
      <c r="C104" s="857" t="str">
        <f>Codici!D80</f>
        <v>Giornata Missionaria Mondiale</v>
      </c>
      <c r="D104" s="858"/>
      <c r="E104" s="510">
        <f>'Uscite Cassa'!C43+'Uscite Banca'!C40</f>
        <v>0</v>
      </c>
      <c r="F104" s="361"/>
    </row>
    <row r="105" spans="2:6" ht="15.95" customHeight="1" x14ac:dyDescent="0.2">
      <c r="B105" s="253"/>
      <c r="C105" s="857" t="str">
        <f>Codici!D81</f>
        <v>Giornata per la Terra Santa</v>
      </c>
      <c r="D105" s="858"/>
      <c r="E105" s="510">
        <f>'Uscite Cassa'!C44+'Uscite Banca'!C41</f>
        <v>0</v>
      </c>
      <c r="F105" s="361"/>
    </row>
    <row r="106" spans="2:6" ht="15.95" customHeight="1" x14ac:dyDescent="0.2">
      <c r="B106" s="253"/>
      <c r="C106" s="857" t="str">
        <f>Codici!D82</f>
        <v>Giornata per le Migrazioni</v>
      </c>
      <c r="D106" s="858"/>
      <c r="E106" s="510">
        <f>'Uscite Cassa'!C45+'Uscite Banca'!C42</f>
        <v>0</v>
      </c>
      <c r="F106" s="361"/>
    </row>
    <row r="107" spans="2:6" ht="15.95" customHeight="1" x14ac:dyDescent="0.2">
      <c r="B107" s="253"/>
      <c r="C107" s="857" t="str">
        <f>Codici!D83</f>
        <v>Giornata per l'Università Cattolica del Sacro Cuore</v>
      </c>
      <c r="D107" s="858"/>
      <c r="E107" s="510">
        <f>'Uscite Cassa'!C46+'Uscite Banca'!C43</f>
        <v>0</v>
      </c>
      <c r="F107" s="361"/>
    </row>
    <row r="108" spans="2:6" ht="15.95" customHeight="1" x14ac:dyDescent="0.2">
      <c r="B108" s="253"/>
      <c r="C108" s="857" t="str">
        <f>Codici!D84</f>
        <v>Giornata del Seminario</v>
      </c>
      <c r="D108" s="858"/>
      <c r="E108" s="510">
        <f>'Uscite Cassa'!C47+'Uscite Banca'!C44</f>
        <v>0</v>
      </c>
      <c r="F108" s="361"/>
    </row>
    <row r="109" spans="2:6" ht="15.95" customHeight="1" x14ac:dyDescent="0.2">
      <c r="B109" s="253"/>
      <c r="C109" s="859" t="s">
        <v>437</v>
      </c>
      <c r="D109" s="860"/>
      <c r="E109" s="510">
        <f>'Uscite Cassa'!C48+'Uscite Banca'!C45</f>
        <v>0</v>
      </c>
      <c r="F109" s="361"/>
    </row>
    <row r="110" spans="2:6" ht="15.95" customHeight="1" x14ac:dyDescent="0.2">
      <c r="B110" s="253"/>
      <c r="C110" s="857" t="str">
        <f>Codici!D86</f>
        <v>Giornata per l'Infanzia Missionaria</v>
      </c>
      <c r="D110" s="858"/>
      <c r="E110" s="510">
        <f>'Uscite Cassa'!C49+'Uscite Banca'!C46</f>
        <v>0</v>
      </c>
      <c r="F110" s="361"/>
    </row>
    <row r="111" spans="2:6" ht="15.95" customHeight="1" x14ac:dyDescent="0.2">
      <c r="B111" s="253"/>
      <c r="C111" s="857" t="str">
        <f>Codici!D87</f>
        <v>Giornata per i malati di lebbra</v>
      </c>
      <c r="D111" s="858"/>
      <c r="E111" s="510">
        <f>'Uscite Cassa'!C50+'Uscite Banca'!C47</f>
        <v>0</v>
      </c>
      <c r="F111" s="361"/>
    </row>
    <row r="112" spans="2:6" ht="15.95" customHeight="1" x14ac:dyDescent="0.2">
      <c r="B112" s="253"/>
      <c r="C112" s="857" t="str">
        <f>Codici!D88</f>
        <v>Giornata Caritas ( Avvento e Quaresima)</v>
      </c>
      <c r="D112" s="858"/>
      <c r="E112" s="510">
        <f>'Uscite Cassa'!C51+'Uscite Banca'!C48</f>
        <v>0</v>
      </c>
      <c r="F112" s="361"/>
    </row>
    <row r="113" spans="2:9" ht="15.95" customHeight="1" thickBot="1" x14ac:dyDescent="0.25">
      <c r="B113" s="253"/>
      <c r="C113" s="857" t="str">
        <f>Codici!D89</f>
        <v>Altre giornate straordinarie</v>
      </c>
      <c r="D113" s="858"/>
      <c r="E113" s="513">
        <f>'Uscite Cassa'!C52+'Uscite Banca'!C49</f>
        <v>0</v>
      </c>
      <c r="F113" s="361"/>
      <c r="I113" s="40"/>
    </row>
    <row r="114" spans="2:9" ht="5.0999999999999996" customHeight="1" thickTop="1" thickBot="1" x14ac:dyDescent="0.25">
      <c r="B114" s="253"/>
      <c r="C114" s="574"/>
      <c r="D114" s="574"/>
      <c r="E114" s="516"/>
      <c r="F114" s="361"/>
    </row>
    <row r="115" spans="2:9" ht="17.45" customHeight="1" thickBot="1" x14ac:dyDescent="0.3">
      <c r="B115" s="253"/>
      <c r="C115" s="865" t="str">
        <f>CONCATENATE("TOTALE USCITE GENERALI ANNO"," ",Testata!I4)</f>
        <v>TOTALE USCITE GENERALI ANNO 2025</v>
      </c>
      <c r="D115" s="865"/>
      <c r="E115" s="517">
        <f>SUM(E99+E103+E104+E105+E106+E107+E108+E109+E110+E111+E112+E113)</f>
        <v>0</v>
      </c>
      <c r="F115" s="362"/>
    </row>
    <row r="116" spans="2:9" ht="8.1" customHeight="1" x14ac:dyDescent="0.25">
      <c r="B116" s="253"/>
      <c r="C116" s="577"/>
      <c r="D116" s="578"/>
      <c r="E116" s="568"/>
      <c r="F116" s="242"/>
    </row>
    <row r="117" spans="2:9" ht="18" x14ac:dyDescent="0.25">
      <c r="B117" s="253"/>
      <c r="C117" s="579" t="s">
        <v>24</v>
      </c>
      <c r="D117" s="578"/>
      <c r="E117" s="568"/>
      <c r="F117" s="242"/>
    </row>
    <row r="118" spans="2:9" ht="8.1" customHeight="1" x14ac:dyDescent="0.2">
      <c r="B118" s="253"/>
      <c r="C118" s="568"/>
      <c r="D118" s="580"/>
      <c r="E118" s="514"/>
      <c r="F118" s="360"/>
    </row>
    <row r="119" spans="2:9" ht="17.100000000000001" customHeight="1" x14ac:dyDescent="0.25">
      <c r="B119" s="253"/>
      <c r="C119" s="866" t="str">
        <f>CONCATENATE("Rimanenza anno ",IF(""&amp;Testata!I4&lt;&gt;"",(Testata!I4-1),"precedente"))</f>
        <v>Rimanenza anno 2024</v>
      </c>
      <c r="D119" s="867"/>
      <c r="E119" s="518">
        <f>Testata!I8+Testata!I10</f>
        <v>0</v>
      </c>
      <c r="F119" s="363"/>
    </row>
    <row r="120" spans="2:9" ht="17.100000000000001" customHeight="1" x14ac:dyDescent="0.25">
      <c r="B120" s="253"/>
      <c r="C120" s="866" t="str">
        <f>CONCATENATE("Entrate anno"," ",Testata!I4)</f>
        <v>Entrate anno 2025</v>
      </c>
      <c r="D120" s="867"/>
      <c r="E120" s="519">
        <f>E59</f>
        <v>0</v>
      </c>
      <c r="F120" s="360"/>
    </row>
    <row r="121" spans="2:9" ht="17.100000000000001" customHeight="1" thickBot="1" x14ac:dyDescent="0.3">
      <c r="B121" s="253"/>
      <c r="C121" s="866" t="str">
        <f>CONCATENATE("Uscite anno"," ",Testata!I4)</f>
        <v>Uscite anno 2025</v>
      </c>
      <c r="D121" s="867"/>
      <c r="E121" s="520">
        <f>E115</f>
        <v>0</v>
      </c>
      <c r="F121" s="364"/>
    </row>
    <row r="122" spans="2:9" ht="17.100000000000001" customHeight="1" thickTop="1" x14ac:dyDescent="0.25">
      <c r="B122" s="253"/>
      <c r="C122" s="863" t="str">
        <f>CONCATENATE("In cassa al"," ",CONCATENATE("31/12/",Testata!I4))</f>
        <v>In cassa al 31/12/2025</v>
      </c>
      <c r="D122" s="864"/>
      <c r="E122" s="521">
        <f>SUM(E119+E120-E121)</f>
        <v>0</v>
      </c>
      <c r="F122" s="242"/>
    </row>
    <row r="123" spans="2:9" ht="13.5" thickBot="1" x14ac:dyDescent="0.25">
      <c r="B123" s="250"/>
      <c r="C123" s="861"/>
      <c r="D123" s="862"/>
      <c r="E123" s="862"/>
      <c r="F123" s="39"/>
    </row>
  </sheetData>
  <sheetProtection algorithmName="SHA-512" hashValue="SWNUjaQQAGHz5hK0Yj1kX7HS/RaMef6VRBNWrDCrxJU2Um9Dk178S7xfAvP+BUGUorXieGAVt8IEesFhzw6qCg==" saltValue="AIRAqEk7JqwEzi40roklsA==" spinCount="100000" sheet="1" objects="1" scenarios="1"/>
  <mergeCells count="100">
    <mergeCell ref="C61:D62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51:D51"/>
    <mergeCell ref="C29:D29"/>
    <mergeCell ref="C30:D30"/>
    <mergeCell ref="C31:D31"/>
    <mergeCell ref="C32:D32"/>
    <mergeCell ref="C33:D33"/>
    <mergeCell ref="C19:D19"/>
    <mergeCell ref="D3:E3"/>
    <mergeCell ref="C16:D16"/>
    <mergeCell ref="C17:D17"/>
    <mergeCell ref="C14:D14"/>
    <mergeCell ref="C18:D18"/>
    <mergeCell ref="C12:E12"/>
    <mergeCell ref="C38:D38"/>
    <mergeCell ref="C39:D39"/>
    <mergeCell ref="C40:D40"/>
    <mergeCell ref="C41:D41"/>
    <mergeCell ref="C59:D59"/>
    <mergeCell ref="C34:D34"/>
    <mergeCell ref="C35:D35"/>
    <mergeCell ref="C43:D43"/>
    <mergeCell ref="C58:D58"/>
    <mergeCell ref="C36:D36"/>
    <mergeCell ref="C37:D37"/>
    <mergeCell ref="C52:D52"/>
    <mergeCell ref="C54:D54"/>
    <mergeCell ref="C55:D55"/>
    <mergeCell ref="C56:D56"/>
    <mergeCell ref="C57:D57"/>
    <mergeCell ref="C47:D47"/>
    <mergeCell ref="C48:D48"/>
    <mergeCell ref="C49:D49"/>
    <mergeCell ref="C50:D50"/>
    <mergeCell ref="C53:D53"/>
    <mergeCell ref="C67:D67"/>
    <mergeCell ref="C68:D68"/>
    <mergeCell ref="C69:D69"/>
    <mergeCell ref="C70:D70"/>
    <mergeCell ref="C63:D63"/>
    <mergeCell ref="C64:D64"/>
    <mergeCell ref="C65:D65"/>
    <mergeCell ref="C66:D66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93:D93"/>
    <mergeCell ref="C94:D94"/>
    <mergeCell ref="C97:D97"/>
    <mergeCell ref="C91:D91"/>
    <mergeCell ref="C95:D95"/>
    <mergeCell ref="C96:D96"/>
    <mergeCell ref="C87:D87"/>
    <mergeCell ref="C88:D88"/>
    <mergeCell ref="C89:D89"/>
    <mergeCell ref="C90:D90"/>
    <mergeCell ref="C92:D92"/>
    <mergeCell ref="C102:D102"/>
    <mergeCell ref="C103:D103"/>
    <mergeCell ref="C104:D104"/>
    <mergeCell ref="C99:D99"/>
    <mergeCell ref="C98:D98"/>
    <mergeCell ref="C100:D100"/>
    <mergeCell ref="C123:E123"/>
    <mergeCell ref="C122:D122"/>
    <mergeCell ref="C113:D113"/>
    <mergeCell ref="C115:D115"/>
    <mergeCell ref="C119:D119"/>
    <mergeCell ref="C120:D120"/>
    <mergeCell ref="C121:D121"/>
    <mergeCell ref="C105:D105"/>
    <mergeCell ref="C106:D106"/>
    <mergeCell ref="C112:D112"/>
    <mergeCell ref="C107:D107"/>
    <mergeCell ref="C108:D108"/>
    <mergeCell ref="C110:D110"/>
    <mergeCell ref="C111:D111"/>
    <mergeCell ref="C109:D109"/>
  </mergeCells>
  <phoneticPr fontId="2" type="noConversion"/>
  <conditionalFormatting sqref="E119">
    <cfRule type="cellIs" dxfId="2" priority="2" operator="lessThan">
      <formula>0</formula>
    </cfRule>
  </conditionalFormatting>
  <conditionalFormatting sqref="E122">
    <cfRule type="cellIs" dxfId="1" priority="1" operator="lessThan">
      <formula>0</formula>
    </cfRule>
  </conditionalFormatting>
  <printOptions verticalCentered="1"/>
  <pageMargins left="0" right="0" top="0.31496062992125984" bottom="0.15748031496062992" header="0.31496062992125984" footer="0.31496062992125984"/>
  <pageSetup paperSize="9" scale="87" fitToWidth="2" fitToHeight="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L16"/>
  <sheetViews>
    <sheetView showGridLines="0" tabSelected="1" zoomScale="130" zoomScaleNormal="130" workbookViewId="0">
      <selection activeCell="N8" sqref="N8"/>
    </sheetView>
  </sheetViews>
  <sheetFormatPr defaultColWidth="11.42578125" defaultRowHeight="12.75" x14ac:dyDescent="0.2"/>
  <cols>
    <col min="1" max="1" width="2.85546875" customWidth="1"/>
    <col min="2" max="2" width="13.140625" customWidth="1"/>
    <col min="3" max="3" width="18.140625" customWidth="1"/>
    <col min="4" max="4" width="28.28515625" customWidth="1"/>
    <col min="5" max="5" width="4" customWidth="1"/>
    <col min="6" max="6" width="3.140625" customWidth="1"/>
    <col min="7" max="7" width="5.7109375" customWidth="1"/>
    <col min="8" max="8" width="15.42578125" customWidth="1"/>
    <col min="9" max="9" width="23.7109375" customWidth="1"/>
    <col min="10" max="10" width="13.7109375" customWidth="1"/>
  </cols>
  <sheetData>
    <row r="1" spans="1:12" ht="42" customHeight="1" x14ac:dyDescent="0.2"/>
    <row r="2" spans="1:12" ht="72.95" customHeight="1" thickBot="1" x14ac:dyDescent="0.35">
      <c r="A2" s="2"/>
      <c r="B2" s="1"/>
      <c r="D2" s="224" t="s">
        <v>385</v>
      </c>
      <c r="E2" s="132"/>
      <c r="F2" s="1"/>
      <c r="G2" s="2"/>
      <c r="H2" s="1"/>
      <c r="I2" s="2"/>
    </row>
    <row r="3" spans="1:12" s="13" customFormat="1" ht="32.1" customHeight="1" x14ac:dyDescent="0.2">
      <c r="B3" s="136"/>
      <c r="C3" s="209" t="s">
        <v>29</v>
      </c>
      <c r="D3" s="210"/>
      <c r="E3" s="137"/>
      <c r="F3" s="143"/>
      <c r="G3" s="137"/>
      <c r="H3" s="218" t="s">
        <v>386</v>
      </c>
      <c r="I3" s="218"/>
      <c r="J3" s="149"/>
    </row>
    <row r="4" spans="1:12" s="112" customFormat="1" ht="24.95" customHeight="1" x14ac:dyDescent="0.3">
      <c r="B4" s="109" t="s">
        <v>26</v>
      </c>
      <c r="C4" s="798"/>
      <c r="D4" s="799"/>
      <c r="E4" s="228"/>
      <c r="F4" s="229"/>
      <c r="G4" s="133"/>
      <c r="H4" s="219" t="s">
        <v>476</v>
      </c>
      <c r="I4" s="220">
        <v>2025</v>
      </c>
      <c r="J4" s="111"/>
    </row>
    <row r="5" spans="1:12" s="112" customFormat="1" ht="24.95" customHeight="1" x14ac:dyDescent="0.3">
      <c r="B5" s="109"/>
      <c r="C5" s="211"/>
      <c r="D5" s="133"/>
      <c r="E5" s="110"/>
      <c r="F5" s="144"/>
      <c r="G5" s="110"/>
      <c r="H5" s="221"/>
      <c r="I5" s="133"/>
      <c r="J5" s="111"/>
    </row>
    <row r="6" spans="1:12" s="112" customFormat="1" ht="24.95" customHeight="1" x14ac:dyDescent="0.3">
      <c r="B6" s="109" t="s">
        <v>26</v>
      </c>
      <c r="C6" s="212" t="s">
        <v>33</v>
      </c>
      <c r="D6" s="500"/>
      <c r="E6" s="228"/>
      <c r="F6" s="229"/>
      <c r="G6" s="110"/>
      <c r="H6" s="133"/>
      <c r="I6" s="133"/>
      <c r="J6" s="134"/>
    </row>
    <row r="7" spans="1:12" s="126" customFormat="1" ht="24.95" customHeight="1" x14ac:dyDescent="0.2">
      <c r="B7" s="109"/>
      <c r="C7" s="212"/>
      <c r="D7" s="211"/>
      <c r="E7" s="113"/>
      <c r="F7" s="145"/>
      <c r="G7" s="141"/>
      <c r="H7" s="217" t="str">
        <f xml:space="preserve"> "Avanzo di gestione anno "&amp; IF(""&amp;I4&lt;&gt;"",(I4-1),"precedente")</f>
        <v>Avanzo di gestione anno 2024</v>
      </c>
      <c r="I7" s="141"/>
      <c r="J7" s="142"/>
      <c r="L7" s="152"/>
    </row>
    <row r="8" spans="1:12" s="112" customFormat="1" ht="24.95" customHeight="1" x14ac:dyDescent="0.3">
      <c r="B8" s="109" t="s">
        <v>26</v>
      </c>
      <c r="C8" s="213" t="s">
        <v>34</v>
      </c>
      <c r="D8" s="501"/>
      <c r="E8" s="118"/>
      <c r="F8" s="147"/>
      <c r="G8" s="133"/>
      <c r="H8" s="222" t="s">
        <v>477</v>
      </c>
      <c r="I8" s="223">
        <v>0</v>
      </c>
      <c r="J8" s="111"/>
    </row>
    <row r="9" spans="1:12" s="112" customFormat="1" ht="24.95" customHeight="1" x14ac:dyDescent="0.3">
      <c r="B9" s="109"/>
      <c r="C9" s="213"/>
      <c r="D9" s="214"/>
      <c r="E9" s="115"/>
      <c r="F9" s="146"/>
      <c r="G9" s="133"/>
      <c r="H9" s="219"/>
      <c r="I9" s="214"/>
      <c r="J9" s="111"/>
    </row>
    <row r="10" spans="1:12" s="112" customFormat="1" ht="24.95" customHeight="1" x14ac:dyDescent="0.25">
      <c r="B10" s="109" t="s">
        <v>26</v>
      </c>
      <c r="C10" s="212" t="s">
        <v>274</v>
      </c>
      <c r="D10" s="501"/>
      <c r="E10" s="118"/>
      <c r="F10" s="147"/>
      <c r="G10" s="133"/>
      <c r="H10" s="222" t="s">
        <v>478</v>
      </c>
      <c r="I10" s="223">
        <v>0</v>
      </c>
      <c r="J10" s="117"/>
    </row>
    <row r="11" spans="1:12" s="112" customFormat="1" ht="24.95" customHeight="1" x14ac:dyDescent="0.3">
      <c r="B11" s="109"/>
      <c r="C11" s="215"/>
      <c r="D11" s="216"/>
      <c r="E11" s="118"/>
      <c r="F11" s="147"/>
      <c r="G11" s="116"/>
      <c r="H11" s="107"/>
      <c r="I11" s="110"/>
      <c r="J11" s="111"/>
    </row>
    <row r="12" spans="1:12" s="112" customFormat="1" ht="24.95" customHeight="1" x14ac:dyDescent="0.25">
      <c r="B12" s="109" t="s">
        <v>26</v>
      </c>
      <c r="C12" s="213" t="s">
        <v>36</v>
      </c>
      <c r="D12" s="502"/>
      <c r="E12" s="118"/>
      <c r="F12" s="147"/>
      <c r="G12" s="114"/>
      <c r="H12" s="225"/>
      <c r="I12" s="225"/>
      <c r="J12" s="226"/>
    </row>
    <row r="13" spans="1:12" s="126" customFormat="1" ht="32.1" customHeight="1" x14ac:dyDescent="0.2">
      <c r="B13" s="135"/>
      <c r="C13" s="217" t="s">
        <v>37</v>
      </c>
      <c r="D13" s="214"/>
      <c r="E13" s="115"/>
      <c r="F13" s="146"/>
      <c r="G13" s="114"/>
      <c r="H13" s="138"/>
      <c r="I13" s="139"/>
      <c r="J13" s="140"/>
    </row>
    <row r="14" spans="1:12" s="112" customFormat="1" ht="24" customHeight="1" x14ac:dyDescent="0.3">
      <c r="B14" s="109" t="s">
        <v>26</v>
      </c>
      <c r="C14" s="800"/>
      <c r="D14" s="801"/>
      <c r="E14" s="118"/>
      <c r="F14" s="147"/>
      <c r="G14" s="114"/>
      <c r="H14" s="118"/>
      <c r="I14" s="124"/>
      <c r="J14" s="125"/>
    </row>
    <row r="15" spans="1:12" s="112" customFormat="1" ht="19.5" thickBot="1" x14ac:dyDescent="0.35">
      <c r="B15" s="119"/>
      <c r="C15" s="120"/>
      <c r="D15" s="121"/>
      <c r="E15" s="121"/>
      <c r="F15" s="148"/>
      <c r="G15" s="227"/>
      <c r="H15" s="227"/>
      <c r="I15" s="122"/>
      <c r="J15" s="123"/>
    </row>
    <row r="16" spans="1:12" ht="15.75" thickBot="1" x14ac:dyDescent="0.25">
      <c r="B16" s="795" t="s">
        <v>336</v>
      </c>
      <c r="C16" s="796"/>
      <c r="D16" s="796"/>
      <c r="E16" s="796"/>
      <c r="F16" s="796"/>
      <c r="G16" s="796"/>
      <c r="H16" s="796"/>
      <c r="I16" s="796"/>
      <c r="J16" s="797"/>
    </row>
  </sheetData>
  <sheetProtection algorithmName="SHA-512" hashValue="+TXh0v1Y2QroI0hLtPpP85J5vw+oaI02m471yXZJMI3VF6Utz9V6hUsx5pc324io6VMZi7yAwEmzREFCp0I+nw==" saltValue="0Ona2TBcNR+RWTZjTq1yTA==" spinCount="100000" sheet="1" objects="1" scenarios="1"/>
  <mergeCells count="3">
    <mergeCell ref="B16:J16"/>
    <mergeCell ref="C4:D4"/>
    <mergeCell ref="C14:D14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5">
    <pageSetUpPr fitToPage="1"/>
  </sheetPr>
  <dimension ref="A1:L175"/>
  <sheetViews>
    <sheetView showGridLines="0" zoomScaleNormal="100" workbookViewId="0">
      <selection activeCell="H150" sqref="H150"/>
    </sheetView>
  </sheetViews>
  <sheetFormatPr defaultColWidth="8.85546875" defaultRowHeight="12.75" x14ac:dyDescent="0.2"/>
  <cols>
    <col min="1" max="1" width="8.7109375" style="28" customWidth="1"/>
    <col min="2" max="2" width="10.85546875" bestFit="1" customWidth="1"/>
    <col min="3" max="3" width="22.85546875" style="131" bestFit="1" customWidth="1"/>
    <col min="4" max="4" width="6.42578125" customWidth="1"/>
    <col min="5" max="5" width="90.140625" customWidth="1"/>
    <col min="6" max="6" width="8.7109375" style="28" customWidth="1"/>
    <col min="7" max="7" width="34.28515625" customWidth="1"/>
    <col min="8" max="8" width="39.28515625" customWidth="1"/>
    <col min="11" max="11" width="9.42578125" bestFit="1" customWidth="1"/>
  </cols>
  <sheetData>
    <row r="1" spans="1:10" ht="20.100000000000001" customHeight="1" thickBot="1" x14ac:dyDescent="0.4">
      <c r="A1" s="34"/>
      <c r="B1" s="812" t="s">
        <v>180</v>
      </c>
      <c r="C1" s="813"/>
      <c r="D1" s="813"/>
      <c r="E1" s="814"/>
      <c r="F1" s="34"/>
      <c r="G1" s="23"/>
    </row>
    <row r="2" spans="1:10" ht="9.9499999999999993" customHeight="1" thickBot="1" x14ac:dyDescent="0.4">
      <c r="A2" s="34"/>
      <c r="B2" s="233"/>
      <c r="C2" s="234"/>
      <c r="D2" s="235"/>
      <c r="E2" s="236"/>
      <c r="F2" s="34"/>
      <c r="G2" s="23"/>
    </row>
    <row r="3" spans="1:10" ht="18" customHeight="1" thickBot="1" x14ac:dyDescent="0.25">
      <c r="A3" s="34"/>
      <c r="B3" s="237" t="s">
        <v>136</v>
      </c>
      <c r="C3" s="238"/>
      <c r="D3" s="815" t="s">
        <v>137</v>
      </c>
      <c r="E3" s="816"/>
      <c r="F3" s="36"/>
      <c r="G3" s="27"/>
    </row>
    <row r="4" spans="1:10" ht="8.1" customHeight="1" x14ac:dyDescent="0.2">
      <c r="A4" s="34"/>
      <c r="B4" s="239"/>
      <c r="C4" s="240"/>
      <c r="D4" s="241"/>
      <c r="E4" s="242"/>
      <c r="F4" s="34"/>
    </row>
    <row r="5" spans="1:10" s="8" customFormat="1" ht="15" customHeight="1" x14ac:dyDescent="0.3">
      <c r="A5" s="35"/>
      <c r="B5" s="243" t="s">
        <v>341</v>
      </c>
      <c r="C5" s="244" t="s">
        <v>342</v>
      </c>
      <c r="D5" s="822" t="s">
        <v>0</v>
      </c>
      <c r="E5" s="823"/>
      <c r="F5" s="35"/>
      <c r="G5" s="26"/>
      <c r="H5" s="26"/>
    </row>
    <row r="6" spans="1:10" ht="8.1" customHeight="1" x14ac:dyDescent="0.3">
      <c r="A6" s="34"/>
      <c r="B6" s="245"/>
      <c r="C6" s="246"/>
      <c r="D6" s="247"/>
      <c r="E6" s="248"/>
      <c r="F6" s="34"/>
      <c r="G6" s="26"/>
      <c r="H6" s="26"/>
    </row>
    <row r="7" spans="1:10" ht="12.95" customHeight="1" x14ac:dyDescent="0.35">
      <c r="A7" s="34"/>
      <c r="B7" s="249" t="s">
        <v>288</v>
      </c>
      <c r="C7" s="230" t="s">
        <v>343</v>
      </c>
      <c r="D7" s="804" t="s">
        <v>165</v>
      </c>
      <c r="E7" s="805"/>
      <c r="F7" s="37"/>
      <c r="G7" s="24"/>
      <c r="H7" s="25"/>
    </row>
    <row r="8" spans="1:10" ht="12.95" customHeight="1" x14ac:dyDescent="0.3">
      <c r="A8" s="34"/>
      <c r="B8" s="249" t="s">
        <v>289</v>
      </c>
      <c r="C8" s="231" t="s">
        <v>391</v>
      </c>
      <c r="D8" s="819" t="s">
        <v>197</v>
      </c>
      <c r="E8" s="820"/>
      <c r="F8" s="34"/>
      <c r="G8" s="24"/>
      <c r="H8" s="25"/>
    </row>
    <row r="9" spans="1:10" ht="12.95" customHeight="1" x14ac:dyDescent="0.3">
      <c r="A9" s="34"/>
      <c r="B9" s="249" t="s">
        <v>291</v>
      </c>
      <c r="C9" s="231" t="s">
        <v>392</v>
      </c>
      <c r="D9" s="819" t="s">
        <v>138</v>
      </c>
      <c r="E9" s="820"/>
      <c r="F9" s="34"/>
      <c r="G9" s="24"/>
      <c r="H9" s="25"/>
    </row>
    <row r="10" spans="1:10" ht="12.95" customHeight="1" x14ac:dyDescent="0.3">
      <c r="A10" s="34"/>
      <c r="B10" s="249" t="s">
        <v>292</v>
      </c>
      <c r="C10" s="231" t="s">
        <v>393</v>
      </c>
      <c r="D10" s="819" t="s">
        <v>139</v>
      </c>
      <c r="E10" s="820"/>
      <c r="F10" s="34"/>
      <c r="G10" s="24"/>
      <c r="H10" s="25"/>
    </row>
    <row r="11" spans="1:10" ht="12.95" customHeight="1" x14ac:dyDescent="0.3">
      <c r="A11" s="34"/>
      <c r="B11" s="249" t="s">
        <v>293</v>
      </c>
      <c r="C11" s="231" t="s">
        <v>394</v>
      </c>
      <c r="D11" s="819" t="s">
        <v>244</v>
      </c>
      <c r="E11" s="820"/>
      <c r="F11" s="34"/>
      <c r="G11" s="24"/>
      <c r="H11" s="25"/>
    </row>
    <row r="12" spans="1:10" ht="12.95" customHeight="1" x14ac:dyDescent="0.3">
      <c r="A12" s="34"/>
      <c r="B12" s="249" t="s">
        <v>294</v>
      </c>
      <c r="C12" s="231" t="s">
        <v>395</v>
      </c>
      <c r="D12" s="819" t="s">
        <v>245</v>
      </c>
      <c r="E12" s="820"/>
      <c r="F12" s="34"/>
      <c r="G12" s="24"/>
      <c r="H12" s="25"/>
    </row>
    <row r="13" spans="1:10" ht="12.95" customHeight="1" x14ac:dyDescent="0.3">
      <c r="A13" s="34"/>
      <c r="B13" s="249" t="s">
        <v>295</v>
      </c>
      <c r="C13" s="231" t="s">
        <v>345</v>
      </c>
      <c r="D13" s="819" t="s">
        <v>140</v>
      </c>
      <c r="E13" s="820"/>
      <c r="F13" s="34"/>
      <c r="G13" s="24"/>
      <c r="H13" s="25"/>
    </row>
    <row r="14" spans="1:10" ht="12.95" customHeight="1" x14ac:dyDescent="0.3">
      <c r="A14" s="34"/>
      <c r="B14" s="249" t="s">
        <v>296</v>
      </c>
      <c r="C14" s="231" t="s">
        <v>396</v>
      </c>
      <c r="D14" s="819" t="s">
        <v>246</v>
      </c>
      <c r="E14" s="820"/>
      <c r="F14" s="34"/>
      <c r="G14" s="24"/>
      <c r="H14" s="25"/>
      <c r="J14" s="7"/>
    </row>
    <row r="15" spans="1:10" ht="12.95" customHeight="1" x14ac:dyDescent="0.3">
      <c r="A15" s="34"/>
      <c r="B15" s="249" t="s">
        <v>297</v>
      </c>
      <c r="C15" s="231" t="s">
        <v>344</v>
      </c>
      <c r="D15" s="819" t="s">
        <v>247</v>
      </c>
      <c r="E15" s="820"/>
      <c r="F15" s="34"/>
      <c r="G15" s="24"/>
      <c r="H15" s="25"/>
      <c r="J15" s="8"/>
    </row>
    <row r="16" spans="1:10" ht="12.95" customHeight="1" x14ac:dyDescent="0.3">
      <c r="A16" s="34"/>
      <c r="B16" s="249" t="s">
        <v>298</v>
      </c>
      <c r="C16" s="231" t="s">
        <v>517</v>
      </c>
      <c r="D16" s="819" t="s">
        <v>187</v>
      </c>
      <c r="E16" s="820"/>
      <c r="F16" s="34"/>
      <c r="G16" s="24"/>
      <c r="H16" s="25"/>
      <c r="J16" s="9"/>
    </row>
    <row r="17" spans="1:12" ht="12.95" customHeight="1" x14ac:dyDescent="0.3">
      <c r="A17" s="34"/>
      <c r="B17" s="249" t="s">
        <v>299</v>
      </c>
      <c r="C17" s="231" t="s">
        <v>516</v>
      </c>
      <c r="D17" s="819" t="s">
        <v>526</v>
      </c>
      <c r="E17" s="820"/>
      <c r="F17" s="34"/>
      <c r="G17" s="24"/>
      <c r="H17" s="25"/>
      <c r="J17" s="10"/>
    </row>
    <row r="18" spans="1:12" ht="12.95" customHeight="1" x14ac:dyDescent="0.3">
      <c r="A18" s="34"/>
      <c r="B18" s="249" t="s">
        <v>300</v>
      </c>
      <c r="C18" s="231" t="s">
        <v>527</v>
      </c>
      <c r="D18" s="819" t="s">
        <v>522</v>
      </c>
      <c r="E18" s="820"/>
      <c r="F18" s="34"/>
      <c r="G18" s="24"/>
      <c r="H18" s="25"/>
      <c r="J18" s="8"/>
    </row>
    <row r="19" spans="1:12" ht="12.95" customHeight="1" x14ac:dyDescent="0.3">
      <c r="A19" s="34"/>
      <c r="B19" s="249" t="s">
        <v>301</v>
      </c>
      <c r="C19" s="231" t="s">
        <v>507</v>
      </c>
      <c r="D19" s="819" t="s">
        <v>509</v>
      </c>
      <c r="E19" s="820"/>
      <c r="F19" s="34"/>
      <c r="G19" s="24"/>
      <c r="H19" s="25"/>
      <c r="J19" s="10"/>
    </row>
    <row r="20" spans="1:12" ht="12.95" customHeight="1" x14ac:dyDescent="0.3">
      <c r="A20" s="34"/>
      <c r="B20" s="249" t="s">
        <v>302</v>
      </c>
      <c r="C20" s="231" t="s">
        <v>397</v>
      </c>
      <c r="D20" s="819" t="s">
        <v>201</v>
      </c>
      <c r="E20" s="820"/>
      <c r="F20" s="34"/>
      <c r="G20" s="24"/>
      <c r="H20" s="25"/>
      <c r="J20" s="8"/>
    </row>
    <row r="21" spans="1:12" ht="12.95" customHeight="1" x14ac:dyDescent="0.3">
      <c r="A21" s="34"/>
      <c r="B21" s="249" t="s">
        <v>303</v>
      </c>
      <c r="C21" s="231" t="s">
        <v>398</v>
      </c>
      <c r="D21" s="819" t="s">
        <v>248</v>
      </c>
      <c r="E21" s="820"/>
      <c r="F21" s="34"/>
      <c r="G21" s="24"/>
      <c r="H21" s="25"/>
      <c r="J21" s="11"/>
    </row>
    <row r="22" spans="1:12" ht="12.95" customHeight="1" x14ac:dyDescent="0.3">
      <c r="A22" s="34"/>
      <c r="B22" s="249" t="s">
        <v>304</v>
      </c>
      <c r="C22" s="231" t="s">
        <v>346</v>
      </c>
      <c r="D22" s="819" t="s">
        <v>198</v>
      </c>
      <c r="E22" s="820"/>
      <c r="F22" s="34"/>
      <c r="G22" s="24"/>
      <c r="H22" s="25"/>
      <c r="J22" s="12"/>
    </row>
    <row r="23" spans="1:12" ht="12.95" customHeight="1" x14ac:dyDescent="0.3">
      <c r="A23" s="34"/>
      <c r="B23" s="249" t="s">
        <v>305</v>
      </c>
      <c r="C23" s="231" t="s">
        <v>399</v>
      </c>
      <c r="D23" s="819" t="s">
        <v>176</v>
      </c>
      <c r="E23" s="820"/>
      <c r="F23" s="34"/>
      <c r="G23" s="24"/>
      <c r="H23" s="25"/>
      <c r="J23" s="8"/>
    </row>
    <row r="24" spans="1:12" ht="12.95" customHeight="1" x14ac:dyDescent="0.3">
      <c r="A24" s="34"/>
      <c r="B24" s="249" t="s">
        <v>306</v>
      </c>
      <c r="C24" s="231" t="s">
        <v>504</v>
      </c>
      <c r="D24" s="819" t="s">
        <v>249</v>
      </c>
      <c r="E24" s="820"/>
      <c r="F24" s="34"/>
      <c r="G24" s="24"/>
      <c r="H24" s="25"/>
      <c r="J24" s="11"/>
    </row>
    <row r="25" spans="1:12" ht="12.95" customHeight="1" x14ac:dyDescent="0.3">
      <c r="A25" s="34"/>
      <c r="B25" s="249" t="s">
        <v>307</v>
      </c>
      <c r="C25" s="231" t="s">
        <v>347</v>
      </c>
      <c r="D25" s="819" t="s">
        <v>22</v>
      </c>
      <c r="E25" s="820"/>
      <c r="F25" s="34"/>
      <c r="G25" s="24"/>
      <c r="H25" s="25"/>
      <c r="J25" s="8"/>
    </row>
    <row r="26" spans="1:12" ht="12.95" customHeight="1" x14ac:dyDescent="0.3">
      <c r="A26" s="34"/>
      <c r="B26" s="249" t="s">
        <v>308</v>
      </c>
      <c r="C26" s="231" t="s">
        <v>529</v>
      </c>
      <c r="D26" s="804" t="s">
        <v>528</v>
      </c>
      <c r="E26" s="805"/>
      <c r="F26" s="34"/>
      <c r="G26" s="24"/>
      <c r="H26" s="25"/>
      <c r="J26" s="10"/>
      <c r="K26" s="821"/>
      <c r="L26" s="821"/>
    </row>
    <row r="27" spans="1:12" ht="12.95" customHeight="1" x14ac:dyDescent="0.3">
      <c r="A27" s="34"/>
      <c r="B27" s="249" t="s">
        <v>309</v>
      </c>
      <c r="C27" s="231" t="s">
        <v>182</v>
      </c>
      <c r="D27" s="819" t="s">
        <v>182</v>
      </c>
      <c r="E27" s="820"/>
      <c r="F27" s="34"/>
      <c r="G27" s="24"/>
      <c r="H27" s="25"/>
      <c r="J27" s="10"/>
      <c r="K27" s="29"/>
      <c r="L27" s="29"/>
    </row>
    <row r="28" spans="1:12" ht="12.95" customHeight="1" x14ac:dyDescent="0.3">
      <c r="A28" s="34"/>
      <c r="B28" s="249" t="s">
        <v>310</v>
      </c>
      <c r="C28" s="231" t="s">
        <v>349</v>
      </c>
      <c r="D28" s="804" t="s">
        <v>250</v>
      </c>
      <c r="E28" s="805"/>
      <c r="F28" s="34"/>
      <c r="G28" s="24"/>
      <c r="H28" s="25"/>
      <c r="J28" s="10"/>
      <c r="K28" s="29"/>
      <c r="L28" s="29"/>
    </row>
    <row r="29" spans="1:12" ht="12.95" customHeight="1" x14ac:dyDescent="0.3">
      <c r="A29" s="34"/>
      <c r="B29" s="249" t="s">
        <v>311</v>
      </c>
      <c r="C29" s="231" t="s">
        <v>350</v>
      </c>
      <c r="D29" s="819" t="s">
        <v>141</v>
      </c>
      <c r="E29" s="820"/>
      <c r="F29" s="34"/>
      <c r="G29" s="24"/>
      <c r="H29" s="25"/>
    </row>
    <row r="30" spans="1:12" ht="12.95" customHeight="1" x14ac:dyDescent="0.3">
      <c r="A30" s="34"/>
      <c r="B30" s="249" t="s">
        <v>312</v>
      </c>
      <c r="C30" s="231" t="s">
        <v>351</v>
      </c>
      <c r="D30" s="819" t="s">
        <v>142</v>
      </c>
      <c r="E30" s="820"/>
      <c r="F30" s="34"/>
      <c r="G30" s="24"/>
      <c r="H30" s="25"/>
    </row>
    <row r="31" spans="1:12" ht="12.95" customHeight="1" x14ac:dyDescent="0.3">
      <c r="A31" s="34"/>
      <c r="B31" s="249" t="s">
        <v>313</v>
      </c>
      <c r="C31" s="231" t="s">
        <v>352</v>
      </c>
      <c r="D31" s="819" t="s">
        <v>143</v>
      </c>
      <c r="E31" s="820"/>
      <c r="F31" s="34"/>
      <c r="G31" s="24"/>
      <c r="H31" s="25"/>
    </row>
    <row r="32" spans="1:12" ht="12.95" customHeight="1" x14ac:dyDescent="0.3">
      <c r="A32" s="34"/>
      <c r="B32" s="249" t="s">
        <v>314</v>
      </c>
      <c r="C32" s="231" t="s">
        <v>353</v>
      </c>
      <c r="D32" s="819" t="s">
        <v>144</v>
      </c>
      <c r="E32" s="820"/>
      <c r="F32" s="34"/>
      <c r="G32" s="24"/>
      <c r="H32" s="25"/>
    </row>
    <row r="33" spans="1:8" ht="12.95" customHeight="1" x14ac:dyDescent="0.3">
      <c r="A33" s="34"/>
      <c r="B33" s="249" t="s">
        <v>315</v>
      </c>
      <c r="C33" s="231" t="s">
        <v>354</v>
      </c>
      <c r="D33" s="819" t="s">
        <v>145</v>
      </c>
      <c r="E33" s="820"/>
      <c r="F33" s="34"/>
      <c r="G33" s="24"/>
      <c r="H33" s="25"/>
    </row>
    <row r="34" spans="1:8" ht="12.95" customHeight="1" x14ac:dyDescent="0.3">
      <c r="A34" s="34"/>
      <c r="B34" s="249" t="s">
        <v>316</v>
      </c>
      <c r="C34" s="231" t="s">
        <v>355</v>
      </c>
      <c r="D34" s="819" t="s">
        <v>146</v>
      </c>
      <c r="E34" s="820"/>
      <c r="F34" s="34"/>
      <c r="G34" s="24"/>
      <c r="H34" s="25"/>
    </row>
    <row r="35" spans="1:8" ht="12.95" customHeight="1" x14ac:dyDescent="0.3">
      <c r="A35" s="34"/>
      <c r="B35" s="249" t="s">
        <v>317</v>
      </c>
      <c r="C35" s="231" t="s">
        <v>442</v>
      </c>
      <c r="D35" s="819" t="s">
        <v>437</v>
      </c>
      <c r="E35" s="820"/>
      <c r="F35" s="34"/>
      <c r="G35" s="24"/>
      <c r="H35" s="25"/>
    </row>
    <row r="36" spans="1:8" ht="12.95" customHeight="1" x14ac:dyDescent="0.3">
      <c r="A36" s="34"/>
      <c r="B36" s="249" t="s">
        <v>318</v>
      </c>
      <c r="C36" s="231" t="s">
        <v>356</v>
      </c>
      <c r="D36" s="819" t="s">
        <v>147</v>
      </c>
      <c r="E36" s="820"/>
      <c r="F36" s="34"/>
      <c r="G36" s="24"/>
      <c r="H36" s="25"/>
    </row>
    <row r="37" spans="1:8" ht="12.95" customHeight="1" x14ac:dyDescent="0.3">
      <c r="A37" s="34"/>
      <c r="B37" s="249" t="s">
        <v>319</v>
      </c>
      <c r="C37" s="231" t="s">
        <v>357</v>
      </c>
      <c r="D37" s="819" t="s">
        <v>148</v>
      </c>
      <c r="E37" s="820"/>
      <c r="F37" s="34"/>
      <c r="G37" s="24"/>
      <c r="H37" s="25"/>
    </row>
    <row r="38" spans="1:8" ht="12.95" customHeight="1" x14ac:dyDescent="0.3">
      <c r="A38" s="34"/>
      <c r="B38" s="249" t="s">
        <v>320</v>
      </c>
      <c r="C38" s="231" t="s">
        <v>358</v>
      </c>
      <c r="D38" s="819" t="s">
        <v>196</v>
      </c>
      <c r="E38" s="820"/>
      <c r="F38" s="34"/>
      <c r="G38" s="24"/>
      <c r="H38" s="25"/>
    </row>
    <row r="39" spans="1:8" ht="12.95" customHeight="1" x14ac:dyDescent="0.3">
      <c r="A39" s="34"/>
      <c r="B39" s="249" t="s">
        <v>321</v>
      </c>
      <c r="C39" s="231" t="s">
        <v>400</v>
      </c>
      <c r="D39" s="819" t="s">
        <v>167</v>
      </c>
      <c r="E39" s="820"/>
      <c r="F39" s="34"/>
      <c r="G39" s="24"/>
      <c r="H39" s="25"/>
    </row>
    <row r="40" spans="1:8" ht="12.95" customHeight="1" x14ac:dyDescent="0.3">
      <c r="A40" s="34"/>
      <c r="B40" s="249" t="s">
        <v>322</v>
      </c>
      <c r="C40" s="232" t="s">
        <v>534</v>
      </c>
      <c r="D40" s="806" t="s">
        <v>533</v>
      </c>
      <c r="E40" s="807"/>
      <c r="F40" s="34"/>
      <c r="G40" s="24"/>
      <c r="H40" s="25"/>
    </row>
    <row r="41" spans="1:8" ht="15.75" thickBot="1" x14ac:dyDescent="0.35">
      <c r="A41" s="34"/>
      <c r="B41" s="250"/>
      <c r="C41" s="251"/>
      <c r="D41" s="38"/>
      <c r="E41" s="39"/>
      <c r="F41" s="34"/>
      <c r="G41" s="24"/>
      <c r="H41" s="25"/>
    </row>
    <row r="42" spans="1:8" ht="24.95" customHeight="1" thickBot="1" x14ac:dyDescent="0.25">
      <c r="A42" s="34"/>
      <c r="B42" s="35"/>
      <c r="C42" s="252"/>
      <c r="D42" s="35"/>
      <c r="E42" s="35"/>
      <c r="F42" s="34"/>
    </row>
    <row r="43" spans="1:8" ht="20.100000000000001" customHeight="1" thickBot="1" x14ac:dyDescent="0.25">
      <c r="A43" s="34"/>
      <c r="B43" s="812" t="s">
        <v>181</v>
      </c>
      <c r="C43" s="813"/>
      <c r="D43" s="813"/>
      <c r="E43" s="814"/>
      <c r="F43" s="34"/>
    </row>
    <row r="44" spans="1:8" ht="9.9499999999999993" customHeight="1" thickBot="1" x14ac:dyDescent="0.25">
      <c r="A44" s="34"/>
      <c r="B44" s="233"/>
      <c r="C44" s="234"/>
      <c r="D44" s="235"/>
      <c r="E44" s="236"/>
      <c r="F44" s="34"/>
    </row>
    <row r="45" spans="1:8" ht="18" customHeight="1" thickBot="1" x14ac:dyDescent="0.25">
      <c r="A45" s="34"/>
      <c r="B45" s="237" t="s">
        <v>68</v>
      </c>
      <c r="C45" s="238"/>
      <c r="D45" s="815" t="s">
        <v>149</v>
      </c>
      <c r="E45" s="816"/>
      <c r="F45" s="36"/>
    </row>
    <row r="46" spans="1:8" ht="9.9499999999999993" customHeight="1" x14ac:dyDescent="0.2">
      <c r="A46" s="34"/>
      <c r="B46" s="253"/>
      <c r="C46" s="252"/>
      <c r="D46" s="35"/>
      <c r="E46" s="242"/>
      <c r="F46" s="34"/>
    </row>
    <row r="47" spans="1:8" ht="15" customHeight="1" x14ac:dyDescent="0.2">
      <c r="A47" s="34"/>
      <c r="B47" s="254" t="s">
        <v>341</v>
      </c>
      <c r="C47" s="255" t="s">
        <v>342</v>
      </c>
      <c r="D47" s="817" t="s">
        <v>0</v>
      </c>
      <c r="E47" s="818"/>
      <c r="F47" s="34"/>
    </row>
    <row r="48" spans="1:8" ht="8.1" customHeight="1" x14ac:dyDescent="0.2">
      <c r="A48" s="34"/>
      <c r="B48" s="256"/>
      <c r="C48" s="257"/>
      <c r="D48" s="258"/>
      <c r="E48" s="259"/>
      <c r="F48" s="34"/>
    </row>
    <row r="49" spans="1:6" ht="12.95" customHeight="1" x14ac:dyDescent="0.2">
      <c r="A49" s="34"/>
      <c r="B49" s="249" t="s">
        <v>288</v>
      </c>
      <c r="C49" s="260" t="s">
        <v>359</v>
      </c>
      <c r="D49" s="802" t="s">
        <v>150</v>
      </c>
      <c r="E49" s="803"/>
      <c r="F49" s="34"/>
    </row>
    <row r="50" spans="1:6" ht="12.95" customHeight="1" x14ac:dyDescent="0.2">
      <c r="A50" s="34"/>
      <c r="B50" s="249" t="s">
        <v>289</v>
      </c>
      <c r="C50" s="260" t="s">
        <v>360</v>
      </c>
      <c r="D50" s="802" t="s">
        <v>151</v>
      </c>
      <c r="E50" s="803"/>
      <c r="F50" s="34"/>
    </row>
    <row r="51" spans="1:6" ht="12.95" customHeight="1" x14ac:dyDescent="0.2">
      <c r="A51" s="34"/>
      <c r="B51" s="249" t="s">
        <v>291</v>
      </c>
      <c r="C51" s="260" t="s">
        <v>363</v>
      </c>
      <c r="D51" s="802" t="s">
        <v>152</v>
      </c>
      <c r="E51" s="803"/>
      <c r="F51" s="34"/>
    </row>
    <row r="52" spans="1:6" ht="12.95" customHeight="1" x14ac:dyDescent="0.2">
      <c r="A52" s="34"/>
      <c r="B52" s="249" t="s">
        <v>292</v>
      </c>
      <c r="C52" s="260" t="s">
        <v>401</v>
      </c>
      <c r="D52" s="802" t="s">
        <v>153</v>
      </c>
      <c r="E52" s="803"/>
      <c r="F52" s="34"/>
    </row>
    <row r="53" spans="1:6" ht="12.95" customHeight="1" x14ac:dyDescent="0.2">
      <c r="A53" s="34"/>
      <c r="B53" s="249" t="s">
        <v>293</v>
      </c>
      <c r="C53" s="260" t="s">
        <v>154</v>
      </c>
      <c r="D53" s="802" t="s">
        <v>154</v>
      </c>
      <c r="E53" s="803"/>
      <c r="F53" s="34"/>
    </row>
    <row r="54" spans="1:6" ht="12.95" customHeight="1" x14ac:dyDescent="0.2">
      <c r="A54" s="34"/>
      <c r="B54" s="249" t="s">
        <v>294</v>
      </c>
      <c r="C54" s="260" t="s">
        <v>155</v>
      </c>
      <c r="D54" s="802" t="s">
        <v>155</v>
      </c>
      <c r="E54" s="803"/>
      <c r="F54" s="34"/>
    </row>
    <row r="55" spans="1:6" ht="12.95" customHeight="1" x14ac:dyDescent="0.2">
      <c r="A55" s="34"/>
      <c r="B55" s="249" t="s">
        <v>295</v>
      </c>
      <c r="C55" s="260" t="s">
        <v>435</v>
      </c>
      <c r="D55" s="802" t="s">
        <v>251</v>
      </c>
      <c r="E55" s="803"/>
      <c r="F55" s="34"/>
    </row>
    <row r="56" spans="1:6" ht="12.95" customHeight="1" x14ac:dyDescent="0.2">
      <c r="A56" s="34"/>
      <c r="B56" s="249" t="s">
        <v>296</v>
      </c>
      <c r="C56" s="260" t="s">
        <v>402</v>
      </c>
      <c r="D56" s="802" t="s">
        <v>174</v>
      </c>
      <c r="E56" s="803"/>
      <c r="F56" s="34"/>
    </row>
    <row r="57" spans="1:6" ht="12.95" customHeight="1" x14ac:dyDescent="0.2">
      <c r="A57" s="34"/>
      <c r="B57" s="249" t="s">
        <v>297</v>
      </c>
      <c r="C57" s="260" t="s">
        <v>361</v>
      </c>
      <c r="D57" s="802" t="s">
        <v>156</v>
      </c>
      <c r="E57" s="803"/>
      <c r="F57" s="34"/>
    </row>
    <row r="58" spans="1:6" ht="12.95" customHeight="1" x14ac:dyDescent="0.2">
      <c r="A58" s="34"/>
      <c r="B58" s="249" t="s">
        <v>298</v>
      </c>
      <c r="C58" s="260" t="s">
        <v>362</v>
      </c>
      <c r="D58" s="802" t="s">
        <v>173</v>
      </c>
      <c r="E58" s="803"/>
      <c r="F58" s="34"/>
    </row>
    <row r="59" spans="1:6" ht="12.95" customHeight="1" x14ac:dyDescent="0.2">
      <c r="A59" s="34"/>
      <c r="B59" s="249" t="s">
        <v>299</v>
      </c>
      <c r="C59" s="260" t="s">
        <v>403</v>
      </c>
      <c r="D59" s="802" t="s">
        <v>157</v>
      </c>
      <c r="E59" s="803"/>
      <c r="F59" s="34"/>
    </row>
    <row r="60" spans="1:6" ht="12.95" customHeight="1" x14ac:dyDescent="0.2">
      <c r="A60" s="34"/>
      <c r="B60" s="249" t="s">
        <v>300</v>
      </c>
      <c r="C60" s="260" t="s">
        <v>404</v>
      </c>
      <c r="D60" s="802" t="s">
        <v>252</v>
      </c>
      <c r="E60" s="803"/>
      <c r="F60" s="34"/>
    </row>
    <row r="61" spans="1:6" ht="12.95" customHeight="1" x14ac:dyDescent="0.2">
      <c r="A61" s="34"/>
      <c r="B61" s="249" t="s">
        <v>301</v>
      </c>
      <c r="C61" s="260" t="s">
        <v>405</v>
      </c>
      <c r="D61" s="802" t="s">
        <v>158</v>
      </c>
      <c r="E61" s="803"/>
      <c r="F61" s="34"/>
    </row>
    <row r="62" spans="1:6" ht="12.95" customHeight="1" x14ac:dyDescent="0.2">
      <c r="A62" s="34"/>
      <c r="B62" s="249" t="s">
        <v>302</v>
      </c>
      <c r="C62" s="260" t="s">
        <v>406</v>
      </c>
      <c r="D62" s="802" t="s">
        <v>260</v>
      </c>
      <c r="E62" s="803"/>
      <c r="F62" s="34"/>
    </row>
    <row r="63" spans="1:6" ht="12.95" customHeight="1" x14ac:dyDescent="0.2">
      <c r="A63" s="34"/>
      <c r="B63" s="249" t="s">
        <v>303</v>
      </c>
      <c r="C63" s="260" t="s">
        <v>407</v>
      </c>
      <c r="D63" s="802" t="s">
        <v>159</v>
      </c>
      <c r="E63" s="803"/>
      <c r="F63" s="34"/>
    </row>
    <row r="64" spans="1:6" ht="12.95" customHeight="1" x14ac:dyDescent="0.2">
      <c r="A64" s="34"/>
      <c r="B64" s="249" t="s">
        <v>304</v>
      </c>
      <c r="C64" s="260" t="s">
        <v>364</v>
      </c>
      <c r="D64" s="802" t="s">
        <v>253</v>
      </c>
      <c r="E64" s="803"/>
      <c r="F64" s="34"/>
    </row>
    <row r="65" spans="1:6" ht="12.95" customHeight="1" x14ac:dyDescent="0.2">
      <c r="A65" s="34"/>
      <c r="B65" s="249" t="s">
        <v>305</v>
      </c>
      <c r="C65" s="260" t="s">
        <v>408</v>
      </c>
      <c r="D65" s="802" t="s">
        <v>254</v>
      </c>
      <c r="E65" s="803"/>
      <c r="F65" s="34"/>
    </row>
    <row r="66" spans="1:6" ht="12.95" customHeight="1" x14ac:dyDescent="0.2">
      <c r="A66" s="34"/>
      <c r="B66" s="249" t="s">
        <v>306</v>
      </c>
      <c r="C66" s="260" t="s">
        <v>365</v>
      </c>
      <c r="D66" s="802" t="s">
        <v>160</v>
      </c>
      <c r="E66" s="803"/>
      <c r="F66" s="34"/>
    </row>
    <row r="67" spans="1:6" ht="12.95" customHeight="1" x14ac:dyDescent="0.2">
      <c r="A67" s="34"/>
      <c r="B67" s="249" t="s">
        <v>307</v>
      </c>
      <c r="C67" s="260" t="s">
        <v>409</v>
      </c>
      <c r="D67" s="802" t="s">
        <v>255</v>
      </c>
      <c r="E67" s="803"/>
      <c r="F67" s="34"/>
    </row>
    <row r="68" spans="1:6" ht="12.95" customHeight="1" x14ac:dyDescent="0.2">
      <c r="A68" s="34"/>
      <c r="B68" s="249" t="s">
        <v>308</v>
      </c>
      <c r="C68" s="260" t="s">
        <v>410</v>
      </c>
      <c r="D68" s="802" t="s">
        <v>200</v>
      </c>
      <c r="E68" s="803"/>
      <c r="F68" s="34"/>
    </row>
    <row r="69" spans="1:6" ht="12.95" customHeight="1" x14ac:dyDescent="0.2">
      <c r="A69" s="34"/>
      <c r="B69" s="249" t="s">
        <v>309</v>
      </c>
      <c r="C69" s="260" t="s">
        <v>366</v>
      </c>
      <c r="D69" s="802" t="s">
        <v>166</v>
      </c>
      <c r="E69" s="803"/>
      <c r="F69" s="34"/>
    </row>
    <row r="70" spans="1:6" ht="12.95" customHeight="1" x14ac:dyDescent="0.2">
      <c r="A70" s="34"/>
      <c r="B70" s="249" t="s">
        <v>310</v>
      </c>
      <c r="C70" s="260" t="s">
        <v>411</v>
      </c>
      <c r="D70" s="802" t="s">
        <v>161</v>
      </c>
      <c r="E70" s="803"/>
      <c r="F70" s="34"/>
    </row>
    <row r="71" spans="1:6" ht="12.95" customHeight="1" x14ac:dyDescent="0.2">
      <c r="A71" s="34"/>
      <c r="B71" s="249" t="s">
        <v>311</v>
      </c>
      <c r="C71" s="260" t="s">
        <v>367</v>
      </c>
      <c r="D71" s="802" t="s">
        <v>256</v>
      </c>
      <c r="E71" s="803"/>
      <c r="F71" s="34"/>
    </row>
    <row r="72" spans="1:6" ht="12.95" customHeight="1" x14ac:dyDescent="0.2">
      <c r="A72" s="34"/>
      <c r="B72" s="249" t="s">
        <v>312</v>
      </c>
      <c r="C72" s="260" t="s">
        <v>348</v>
      </c>
      <c r="D72" s="802" t="s">
        <v>175</v>
      </c>
      <c r="E72" s="803"/>
      <c r="F72" s="34"/>
    </row>
    <row r="73" spans="1:6" ht="12.95" customHeight="1" x14ac:dyDescent="0.2">
      <c r="A73" s="34"/>
      <c r="B73" s="249" t="s">
        <v>313</v>
      </c>
      <c r="C73" s="260" t="s">
        <v>368</v>
      </c>
      <c r="D73" s="802" t="s">
        <v>257</v>
      </c>
      <c r="E73" s="803"/>
      <c r="F73" s="34"/>
    </row>
    <row r="74" spans="1:6" ht="12.95" customHeight="1" x14ac:dyDescent="0.2">
      <c r="A74" s="34"/>
      <c r="B74" s="249" t="s">
        <v>314</v>
      </c>
      <c r="C74" s="260" t="s">
        <v>372</v>
      </c>
      <c r="D74" s="802" t="s">
        <v>162</v>
      </c>
      <c r="E74" s="803"/>
      <c r="F74" s="34"/>
    </row>
    <row r="75" spans="1:6" ht="12.95" customHeight="1" x14ac:dyDescent="0.2">
      <c r="A75" s="34"/>
      <c r="B75" s="249" t="s">
        <v>315</v>
      </c>
      <c r="C75" s="260" t="s">
        <v>185</v>
      </c>
      <c r="D75" s="802" t="s">
        <v>185</v>
      </c>
      <c r="E75" s="803"/>
      <c r="F75" s="34"/>
    </row>
    <row r="76" spans="1:6" ht="12.95" customHeight="1" x14ac:dyDescent="0.2">
      <c r="A76" s="34"/>
      <c r="B76" s="249" t="s">
        <v>316</v>
      </c>
      <c r="C76" s="260" t="s">
        <v>369</v>
      </c>
      <c r="D76" s="802" t="s">
        <v>179</v>
      </c>
      <c r="E76" s="803"/>
      <c r="F76" s="34"/>
    </row>
    <row r="77" spans="1:6" ht="12.95" customHeight="1" x14ac:dyDescent="0.2">
      <c r="A77" s="34"/>
      <c r="B77" s="249" t="s">
        <v>317</v>
      </c>
      <c r="C77" s="260" t="s">
        <v>370</v>
      </c>
      <c r="D77" s="802" t="s">
        <v>186</v>
      </c>
      <c r="E77" s="803"/>
      <c r="F77" s="34"/>
    </row>
    <row r="78" spans="1:6" ht="12.95" customHeight="1" x14ac:dyDescent="0.2">
      <c r="A78" s="34"/>
      <c r="B78" s="249" t="s">
        <v>318</v>
      </c>
      <c r="C78" s="260" t="s">
        <v>371</v>
      </c>
      <c r="D78" s="802" t="s">
        <v>183</v>
      </c>
      <c r="E78" s="803"/>
      <c r="F78" s="34"/>
    </row>
    <row r="79" spans="1:6" ht="12.95" customHeight="1" x14ac:dyDescent="0.2">
      <c r="A79" s="34"/>
      <c r="B79" s="249" t="s">
        <v>319</v>
      </c>
      <c r="C79" s="260" t="s">
        <v>350</v>
      </c>
      <c r="D79" s="804" t="s">
        <v>141</v>
      </c>
      <c r="E79" s="805"/>
      <c r="F79" s="34"/>
    </row>
    <row r="80" spans="1:6" ht="12.95" customHeight="1" x14ac:dyDescent="0.2">
      <c r="A80" s="34"/>
      <c r="B80" s="249" t="s">
        <v>320</v>
      </c>
      <c r="C80" s="260" t="s">
        <v>351</v>
      </c>
      <c r="D80" s="804" t="s">
        <v>142</v>
      </c>
      <c r="E80" s="805"/>
      <c r="F80" s="34"/>
    </row>
    <row r="81" spans="1:6" ht="12.95" customHeight="1" x14ac:dyDescent="0.2">
      <c r="A81" s="34"/>
      <c r="B81" s="249" t="s">
        <v>321</v>
      </c>
      <c r="C81" s="260" t="s">
        <v>352</v>
      </c>
      <c r="D81" s="804" t="s">
        <v>143</v>
      </c>
      <c r="E81" s="805"/>
      <c r="F81" s="34"/>
    </row>
    <row r="82" spans="1:6" ht="12.95" customHeight="1" x14ac:dyDescent="0.2">
      <c r="A82" s="34"/>
      <c r="B82" s="249" t="s">
        <v>322</v>
      </c>
      <c r="C82" s="260" t="s">
        <v>353</v>
      </c>
      <c r="D82" s="804" t="s">
        <v>144</v>
      </c>
      <c r="E82" s="805"/>
      <c r="F82" s="34"/>
    </row>
    <row r="83" spans="1:6" ht="12.95" customHeight="1" x14ac:dyDescent="0.2">
      <c r="A83" s="34"/>
      <c r="B83" s="249" t="s">
        <v>323</v>
      </c>
      <c r="C83" s="260" t="s">
        <v>354</v>
      </c>
      <c r="D83" s="804" t="s">
        <v>145</v>
      </c>
      <c r="E83" s="805"/>
      <c r="F83" s="34"/>
    </row>
    <row r="84" spans="1:6" ht="12.95" customHeight="1" x14ac:dyDescent="0.2">
      <c r="A84" s="34"/>
      <c r="B84" s="249" t="s">
        <v>324</v>
      </c>
      <c r="C84" s="260" t="s">
        <v>355</v>
      </c>
      <c r="D84" s="804" t="s">
        <v>146</v>
      </c>
      <c r="E84" s="805"/>
      <c r="F84" s="34"/>
    </row>
    <row r="85" spans="1:6" ht="12.95" customHeight="1" x14ac:dyDescent="0.2">
      <c r="A85" s="34"/>
      <c r="B85" s="249" t="s">
        <v>325</v>
      </c>
      <c r="C85" s="260" t="s">
        <v>438</v>
      </c>
      <c r="D85" s="819" t="s">
        <v>437</v>
      </c>
      <c r="E85" s="820"/>
      <c r="F85" s="34"/>
    </row>
    <row r="86" spans="1:6" ht="12.95" customHeight="1" x14ac:dyDescent="0.2">
      <c r="A86" s="34"/>
      <c r="B86" s="249" t="s">
        <v>326</v>
      </c>
      <c r="C86" s="260" t="s">
        <v>356</v>
      </c>
      <c r="D86" s="804" t="s">
        <v>147</v>
      </c>
      <c r="E86" s="805"/>
      <c r="F86" s="34"/>
    </row>
    <row r="87" spans="1:6" ht="12.95" customHeight="1" x14ac:dyDescent="0.2">
      <c r="A87" s="34"/>
      <c r="B87" s="249" t="s">
        <v>327</v>
      </c>
      <c r="C87" s="260" t="s">
        <v>382</v>
      </c>
      <c r="D87" s="804" t="s">
        <v>148</v>
      </c>
      <c r="E87" s="805"/>
      <c r="F87" s="34"/>
    </row>
    <row r="88" spans="1:6" ht="12.95" customHeight="1" x14ac:dyDescent="0.2">
      <c r="A88" s="34"/>
      <c r="B88" s="249" t="s">
        <v>328</v>
      </c>
      <c r="C88" s="260" t="s">
        <v>358</v>
      </c>
      <c r="D88" s="804" t="s">
        <v>196</v>
      </c>
      <c r="E88" s="805"/>
      <c r="F88" s="34"/>
    </row>
    <row r="89" spans="1:6" ht="12.95" customHeight="1" x14ac:dyDescent="0.2">
      <c r="A89" s="34"/>
      <c r="B89" s="249" t="s">
        <v>329</v>
      </c>
      <c r="C89" s="260" t="s">
        <v>400</v>
      </c>
      <c r="D89" s="804" t="s">
        <v>167</v>
      </c>
      <c r="E89" s="805"/>
      <c r="F89" s="34"/>
    </row>
    <row r="90" spans="1:6" ht="12.95" customHeight="1" x14ac:dyDescent="0.2">
      <c r="A90" s="34"/>
      <c r="B90" s="249" t="s">
        <v>330</v>
      </c>
      <c r="C90" s="261" t="s">
        <v>535</v>
      </c>
      <c r="D90" s="808" t="s">
        <v>532</v>
      </c>
      <c r="E90" s="809"/>
      <c r="F90" s="34"/>
    </row>
    <row r="91" spans="1:6" ht="13.5" thickBot="1" x14ac:dyDescent="0.25">
      <c r="A91" s="34"/>
      <c r="B91" s="250"/>
      <c r="C91" s="251"/>
      <c r="D91" s="38"/>
      <c r="E91" s="39"/>
      <c r="F91" s="34"/>
    </row>
    <row r="92" spans="1:6" ht="24.95" customHeight="1" thickBot="1" x14ac:dyDescent="0.25">
      <c r="A92" s="34"/>
      <c r="B92" s="35"/>
      <c r="C92" s="252"/>
      <c r="D92" s="35"/>
      <c r="E92" s="35"/>
      <c r="F92" s="34"/>
    </row>
    <row r="93" spans="1:6" ht="20.100000000000001" customHeight="1" thickBot="1" x14ac:dyDescent="0.25">
      <c r="A93" s="34"/>
      <c r="B93" s="812" t="s">
        <v>238</v>
      </c>
      <c r="C93" s="813"/>
      <c r="D93" s="813"/>
      <c r="E93" s="814"/>
      <c r="F93" s="34"/>
    </row>
    <row r="94" spans="1:6" ht="9.9499999999999993" customHeight="1" thickBot="1" x14ac:dyDescent="0.25">
      <c r="A94" s="34"/>
      <c r="B94" s="233"/>
      <c r="C94" s="234"/>
      <c r="D94" s="235"/>
      <c r="E94" s="236"/>
      <c r="F94" s="34"/>
    </row>
    <row r="95" spans="1:6" ht="18" customHeight="1" thickBot="1" x14ac:dyDescent="0.25">
      <c r="A95" s="34"/>
      <c r="B95" s="237" t="s">
        <v>90</v>
      </c>
      <c r="C95" s="238"/>
      <c r="D95" s="815" t="s">
        <v>233</v>
      </c>
      <c r="E95" s="816"/>
      <c r="F95" s="36"/>
    </row>
    <row r="96" spans="1:6" ht="9.9499999999999993" customHeight="1" x14ac:dyDescent="0.2">
      <c r="A96" s="34"/>
      <c r="B96" s="262"/>
      <c r="C96" s="263"/>
      <c r="D96" s="264"/>
      <c r="E96" s="265"/>
      <c r="F96" s="34"/>
    </row>
    <row r="97" spans="1:6" ht="15" customHeight="1" x14ac:dyDescent="0.2">
      <c r="A97" s="34"/>
      <c r="B97" s="254" t="s">
        <v>341</v>
      </c>
      <c r="C97" s="255" t="s">
        <v>342</v>
      </c>
      <c r="D97" s="817" t="s">
        <v>0</v>
      </c>
      <c r="E97" s="818"/>
      <c r="F97" s="34"/>
    </row>
    <row r="98" spans="1:6" ht="9.9499999999999993" customHeight="1" x14ac:dyDescent="0.25">
      <c r="A98" s="34"/>
      <c r="B98" s="245"/>
      <c r="C98" s="246"/>
      <c r="D98" s="247"/>
      <c r="E98" s="248"/>
      <c r="F98" s="34"/>
    </row>
    <row r="99" spans="1:6" ht="12.95" customHeight="1" x14ac:dyDescent="0.35">
      <c r="A99" s="34"/>
      <c r="B99" s="249" t="s">
        <v>288</v>
      </c>
      <c r="C99" s="260" t="s">
        <v>373</v>
      </c>
      <c r="D99" s="804" t="s">
        <v>261</v>
      </c>
      <c r="E99" s="805"/>
      <c r="F99" s="37"/>
    </row>
    <row r="100" spans="1:6" ht="12.95" customHeight="1" x14ac:dyDescent="0.2">
      <c r="A100" s="34"/>
      <c r="B100" s="249" t="s">
        <v>289</v>
      </c>
      <c r="C100" s="231" t="s">
        <v>516</v>
      </c>
      <c r="D100" s="819" t="s">
        <v>525</v>
      </c>
      <c r="E100" s="820"/>
      <c r="F100" s="34"/>
    </row>
    <row r="101" spans="1:6" ht="12.95" customHeight="1" x14ac:dyDescent="0.2">
      <c r="A101" s="34"/>
      <c r="B101" s="249" t="s">
        <v>291</v>
      </c>
      <c r="C101" s="231" t="s">
        <v>517</v>
      </c>
      <c r="D101" s="819" t="s">
        <v>493</v>
      </c>
      <c r="E101" s="820"/>
      <c r="F101" s="34"/>
    </row>
    <row r="102" spans="1:6" ht="12.95" customHeight="1" x14ac:dyDescent="0.2">
      <c r="A102" s="34"/>
      <c r="B102" s="249" t="s">
        <v>292</v>
      </c>
      <c r="C102" s="231" t="s">
        <v>513</v>
      </c>
      <c r="D102" s="819" t="s">
        <v>514</v>
      </c>
      <c r="E102" s="820"/>
      <c r="F102" s="34"/>
    </row>
    <row r="103" spans="1:6" ht="12.95" customHeight="1" x14ac:dyDescent="0.2">
      <c r="A103" s="34"/>
      <c r="B103" s="249" t="s">
        <v>293</v>
      </c>
      <c r="C103" s="231" t="s">
        <v>374</v>
      </c>
      <c r="D103" s="819" t="s">
        <v>518</v>
      </c>
      <c r="E103" s="820"/>
      <c r="F103" s="34"/>
    </row>
    <row r="104" spans="1:6" ht="12.95" customHeight="1" x14ac:dyDescent="0.2">
      <c r="A104" s="34"/>
      <c r="B104" s="249" t="s">
        <v>294</v>
      </c>
      <c r="C104" s="231" t="s">
        <v>395</v>
      </c>
      <c r="D104" s="819" t="s">
        <v>245</v>
      </c>
      <c r="E104" s="820"/>
      <c r="F104" s="34"/>
    </row>
    <row r="105" spans="1:6" ht="12.95" customHeight="1" x14ac:dyDescent="0.2">
      <c r="A105" s="34"/>
      <c r="B105" s="249" t="s">
        <v>295</v>
      </c>
      <c r="C105" s="231" t="s">
        <v>178</v>
      </c>
      <c r="D105" s="819" t="s">
        <v>510</v>
      </c>
      <c r="E105" s="820"/>
      <c r="F105" s="34"/>
    </row>
    <row r="106" spans="1:6" ht="12.95" customHeight="1" x14ac:dyDescent="0.2">
      <c r="A106" s="34"/>
      <c r="B106" s="249" t="s">
        <v>296</v>
      </c>
      <c r="C106" s="231" t="s">
        <v>412</v>
      </c>
      <c r="D106" s="819" t="s">
        <v>494</v>
      </c>
      <c r="E106" s="820"/>
      <c r="F106" s="34"/>
    </row>
    <row r="107" spans="1:6" ht="12.95" customHeight="1" x14ac:dyDescent="0.2">
      <c r="A107" s="34"/>
      <c r="B107" s="249" t="s">
        <v>297</v>
      </c>
      <c r="C107" s="231" t="s">
        <v>375</v>
      </c>
      <c r="D107" s="819" t="s">
        <v>495</v>
      </c>
      <c r="E107" s="820"/>
      <c r="F107" s="34"/>
    </row>
    <row r="108" spans="1:6" ht="12.95" customHeight="1" x14ac:dyDescent="0.2">
      <c r="A108" s="34"/>
      <c r="B108" s="249" t="s">
        <v>298</v>
      </c>
      <c r="C108" s="231" t="s">
        <v>496</v>
      </c>
      <c r="D108" s="819" t="s">
        <v>497</v>
      </c>
      <c r="E108" s="820"/>
      <c r="F108" s="34"/>
    </row>
    <row r="109" spans="1:6" ht="12.95" customHeight="1" x14ac:dyDescent="0.2">
      <c r="A109" s="34"/>
      <c r="B109" s="249" t="s">
        <v>299</v>
      </c>
      <c r="C109" s="231" t="s">
        <v>376</v>
      </c>
      <c r="D109" s="586" t="s">
        <v>376</v>
      </c>
      <c r="E109" s="826"/>
      <c r="F109" s="34"/>
    </row>
    <row r="110" spans="1:6" ht="12.95" customHeight="1" x14ac:dyDescent="0.2">
      <c r="A110" s="34"/>
      <c r="B110" s="249" t="s">
        <v>300</v>
      </c>
      <c r="C110" s="266" t="s">
        <v>498</v>
      </c>
      <c r="D110" s="586" t="s">
        <v>515</v>
      </c>
      <c r="E110" s="826"/>
      <c r="F110" s="34"/>
    </row>
    <row r="111" spans="1:6" ht="12.95" customHeight="1" x14ac:dyDescent="0.2">
      <c r="A111" s="34"/>
      <c r="B111" s="249" t="s">
        <v>301</v>
      </c>
      <c r="C111" s="266" t="s">
        <v>511</v>
      </c>
      <c r="D111" s="586" t="s">
        <v>512</v>
      </c>
      <c r="E111" s="826"/>
      <c r="F111" s="34"/>
    </row>
    <row r="112" spans="1:6" ht="12.95" customHeight="1" x14ac:dyDescent="0.2">
      <c r="A112" s="34"/>
      <c r="B112" s="249" t="s">
        <v>302</v>
      </c>
      <c r="C112" s="266" t="s">
        <v>507</v>
      </c>
      <c r="D112" s="586" t="s">
        <v>508</v>
      </c>
      <c r="E112" s="826"/>
      <c r="F112" s="34"/>
    </row>
    <row r="113" spans="1:6" ht="12.95" customHeight="1" x14ac:dyDescent="0.2">
      <c r="A113" s="34"/>
      <c r="B113" s="249" t="s">
        <v>303</v>
      </c>
      <c r="C113" s="266" t="s">
        <v>499</v>
      </c>
      <c r="D113" s="586" t="s">
        <v>500</v>
      </c>
      <c r="E113" s="826"/>
      <c r="F113" s="34"/>
    </row>
    <row r="114" spans="1:6" ht="12.95" customHeight="1" x14ac:dyDescent="0.2">
      <c r="A114" s="34"/>
      <c r="B114" s="249" t="s">
        <v>304</v>
      </c>
      <c r="C114" s="266" t="s">
        <v>501</v>
      </c>
      <c r="D114" s="586" t="s">
        <v>502</v>
      </c>
      <c r="E114" s="826"/>
      <c r="F114" s="34"/>
    </row>
    <row r="115" spans="1:6" ht="12.95" customHeight="1" x14ac:dyDescent="0.2">
      <c r="A115" s="34"/>
      <c r="B115" s="249" t="s">
        <v>305</v>
      </c>
      <c r="C115" s="266" t="s">
        <v>503</v>
      </c>
      <c r="D115" s="586" t="s">
        <v>176</v>
      </c>
      <c r="E115" s="826"/>
      <c r="F115" s="34"/>
    </row>
    <row r="116" spans="1:6" ht="12.95" customHeight="1" x14ac:dyDescent="0.2">
      <c r="A116" s="34"/>
      <c r="B116" s="249" t="s">
        <v>306</v>
      </c>
      <c r="C116" s="266" t="s">
        <v>347</v>
      </c>
      <c r="D116" s="586" t="s">
        <v>22</v>
      </c>
      <c r="E116" s="826"/>
      <c r="F116" s="34"/>
    </row>
    <row r="117" spans="1:6" ht="12.95" customHeight="1" x14ac:dyDescent="0.2">
      <c r="A117" s="34"/>
      <c r="B117" s="249" t="s">
        <v>307</v>
      </c>
      <c r="C117" s="266" t="s">
        <v>504</v>
      </c>
      <c r="D117" s="586" t="s">
        <v>505</v>
      </c>
      <c r="E117" s="826"/>
      <c r="F117" s="34"/>
    </row>
    <row r="118" spans="1:6" ht="12.95" customHeight="1" x14ac:dyDescent="0.2">
      <c r="A118" s="34"/>
      <c r="B118" s="249" t="s">
        <v>308</v>
      </c>
      <c r="C118" s="266" t="s">
        <v>349</v>
      </c>
      <c r="D118" s="824" t="s">
        <v>519</v>
      </c>
      <c r="E118" s="825"/>
      <c r="F118" s="34"/>
    </row>
    <row r="119" spans="1:6" ht="12.95" customHeight="1" x14ac:dyDescent="0.2">
      <c r="A119" s="34"/>
      <c r="B119" s="249" t="s">
        <v>309</v>
      </c>
      <c r="C119" s="266" t="s">
        <v>506</v>
      </c>
      <c r="D119" s="824" t="s">
        <v>198</v>
      </c>
      <c r="E119" s="825"/>
      <c r="F119" s="34"/>
    </row>
    <row r="120" spans="1:6" ht="12.95" customHeight="1" thickBot="1" x14ac:dyDescent="0.25">
      <c r="A120" s="34"/>
      <c r="B120" s="267" t="s">
        <v>310</v>
      </c>
      <c r="C120" s="268" t="s">
        <v>536</v>
      </c>
      <c r="D120" s="810" t="s">
        <v>532</v>
      </c>
      <c r="E120" s="811"/>
      <c r="F120" s="34"/>
    </row>
    <row r="121" spans="1:6" ht="18" customHeight="1" thickBot="1" x14ac:dyDescent="0.25">
      <c r="A121" s="34"/>
      <c r="B121" s="269"/>
      <c r="C121" s="270"/>
      <c r="D121" s="271"/>
      <c r="E121" s="271"/>
      <c r="F121" s="34"/>
    </row>
    <row r="122" spans="1:6" ht="20.100000000000001" customHeight="1" thickBot="1" x14ac:dyDescent="0.25">
      <c r="A122" s="34"/>
      <c r="B122" s="812" t="s">
        <v>239</v>
      </c>
      <c r="C122" s="813"/>
      <c r="D122" s="813"/>
      <c r="E122" s="814"/>
      <c r="F122" s="34"/>
    </row>
    <row r="123" spans="1:6" ht="9.9499999999999993" customHeight="1" thickBot="1" x14ac:dyDescent="0.25">
      <c r="A123" s="34"/>
      <c r="B123" s="272"/>
      <c r="C123" s="273"/>
      <c r="D123" s="8"/>
      <c r="E123" s="274"/>
      <c r="F123" s="34"/>
    </row>
    <row r="124" spans="1:6" ht="18" customHeight="1" thickBot="1" x14ac:dyDescent="0.25">
      <c r="A124" s="34"/>
      <c r="B124" s="237" t="s">
        <v>91</v>
      </c>
      <c r="C124" s="238"/>
      <c r="D124" s="815" t="s">
        <v>234</v>
      </c>
      <c r="E124" s="816"/>
      <c r="F124" s="36"/>
    </row>
    <row r="125" spans="1:6" ht="9.9499999999999993" customHeight="1" x14ac:dyDescent="0.2">
      <c r="A125" s="34"/>
      <c r="B125" s="253"/>
      <c r="C125" s="252"/>
      <c r="D125" s="35"/>
      <c r="E125" s="242"/>
      <c r="F125" s="34"/>
    </row>
    <row r="126" spans="1:6" ht="15" customHeight="1" x14ac:dyDescent="0.2">
      <c r="A126" s="34"/>
      <c r="B126" s="254" t="s">
        <v>341</v>
      </c>
      <c r="C126" s="255" t="s">
        <v>342</v>
      </c>
      <c r="D126" s="817" t="s">
        <v>0</v>
      </c>
      <c r="E126" s="818"/>
      <c r="F126" s="34"/>
    </row>
    <row r="127" spans="1:6" ht="9.9499999999999993" customHeight="1" x14ac:dyDescent="0.2">
      <c r="A127" s="34"/>
      <c r="B127" s="275"/>
      <c r="C127" s="276"/>
      <c r="D127" s="277"/>
      <c r="E127" s="278"/>
      <c r="F127" s="34"/>
    </row>
    <row r="128" spans="1:6" ht="12.95" customHeight="1" x14ac:dyDescent="0.2">
      <c r="A128" s="34"/>
      <c r="B128" s="249" t="s">
        <v>288</v>
      </c>
      <c r="C128" s="260" t="s">
        <v>359</v>
      </c>
      <c r="D128" s="802" t="s">
        <v>150</v>
      </c>
      <c r="E128" s="803"/>
      <c r="F128" s="34"/>
    </row>
    <row r="129" spans="1:6" ht="12.95" customHeight="1" x14ac:dyDescent="0.2">
      <c r="A129" s="34"/>
      <c r="B129" s="249" t="s">
        <v>289</v>
      </c>
      <c r="C129" s="260" t="s">
        <v>360</v>
      </c>
      <c r="D129" s="802" t="s">
        <v>151</v>
      </c>
      <c r="E129" s="803"/>
      <c r="F129" s="34"/>
    </row>
    <row r="130" spans="1:6" ht="12.95" customHeight="1" x14ac:dyDescent="0.2">
      <c r="A130" s="34"/>
      <c r="B130" s="249" t="s">
        <v>291</v>
      </c>
      <c r="C130" s="260" t="s">
        <v>377</v>
      </c>
      <c r="D130" s="802" t="s">
        <v>152</v>
      </c>
      <c r="E130" s="803"/>
      <c r="F130" s="34"/>
    </row>
    <row r="131" spans="1:6" ht="12.95" customHeight="1" x14ac:dyDescent="0.2">
      <c r="A131" s="34"/>
      <c r="B131" s="249" t="s">
        <v>292</v>
      </c>
      <c r="C131" s="260" t="s">
        <v>413</v>
      </c>
      <c r="D131" s="802" t="s">
        <v>153</v>
      </c>
      <c r="E131" s="803"/>
      <c r="F131" s="34"/>
    </row>
    <row r="132" spans="1:6" ht="12.95" customHeight="1" x14ac:dyDescent="0.2">
      <c r="A132" s="34"/>
      <c r="B132" s="249" t="s">
        <v>293</v>
      </c>
      <c r="C132" s="260" t="s">
        <v>154</v>
      </c>
      <c r="D132" s="802" t="s">
        <v>154</v>
      </c>
      <c r="E132" s="803"/>
      <c r="F132" s="34"/>
    </row>
    <row r="133" spans="1:6" ht="12.95" customHeight="1" x14ac:dyDescent="0.2">
      <c r="A133" s="34"/>
      <c r="B133" s="249" t="s">
        <v>294</v>
      </c>
      <c r="C133" s="260" t="s">
        <v>155</v>
      </c>
      <c r="D133" s="802" t="s">
        <v>155</v>
      </c>
      <c r="E133" s="803"/>
      <c r="F133" s="34"/>
    </row>
    <row r="134" spans="1:6" ht="12.95" customHeight="1" x14ac:dyDescent="0.2">
      <c r="A134" s="34"/>
      <c r="B134" s="249" t="s">
        <v>295</v>
      </c>
      <c r="C134" s="260" t="s">
        <v>414</v>
      </c>
      <c r="D134" s="802" t="s">
        <v>251</v>
      </c>
      <c r="E134" s="803"/>
      <c r="F134" s="34"/>
    </row>
    <row r="135" spans="1:6" ht="12.95" customHeight="1" x14ac:dyDescent="0.2">
      <c r="A135" s="34"/>
      <c r="B135" s="249" t="s">
        <v>296</v>
      </c>
      <c r="C135" s="260" t="s">
        <v>415</v>
      </c>
      <c r="D135" s="802" t="s">
        <v>174</v>
      </c>
      <c r="E135" s="803"/>
      <c r="F135" s="34"/>
    </row>
    <row r="136" spans="1:6" ht="12.95" customHeight="1" x14ac:dyDescent="0.2">
      <c r="A136" s="34"/>
      <c r="B136" s="249" t="s">
        <v>297</v>
      </c>
      <c r="C136" s="260" t="s">
        <v>378</v>
      </c>
      <c r="D136" s="802" t="s">
        <v>156</v>
      </c>
      <c r="E136" s="803"/>
      <c r="F136" s="34"/>
    </row>
    <row r="137" spans="1:6" ht="12.95" customHeight="1" x14ac:dyDescent="0.2">
      <c r="A137" s="34"/>
      <c r="B137" s="249" t="s">
        <v>298</v>
      </c>
      <c r="C137" s="260" t="s">
        <v>379</v>
      </c>
      <c r="D137" s="802" t="s">
        <v>173</v>
      </c>
      <c r="E137" s="803"/>
      <c r="F137" s="34"/>
    </row>
    <row r="138" spans="1:6" ht="12.95" customHeight="1" x14ac:dyDescent="0.2">
      <c r="A138" s="34"/>
      <c r="B138" s="249" t="s">
        <v>299</v>
      </c>
      <c r="C138" s="260" t="s">
        <v>380</v>
      </c>
      <c r="D138" s="802" t="s">
        <v>157</v>
      </c>
      <c r="E138" s="803"/>
      <c r="F138" s="34"/>
    </row>
    <row r="139" spans="1:6" ht="12.95" customHeight="1" x14ac:dyDescent="0.2">
      <c r="A139" s="34"/>
      <c r="B139" s="249" t="s">
        <v>300</v>
      </c>
      <c r="C139" s="260" t="s">
        <v>404</v>
      </c>
      <c r="D139" s="802" t="s">
        <v>252</v>
      </c>
      <c r="E139" s="803"/>
      <c r="F139" s="34"/>
    </row>
    <row r="140" spans="1:6" ht="12.95" customHeight="1" x14ac:dyDescent="0.2">
      <c r="A140" s="34"/>
      <c r="B140" s="249" t="s">
        <v>301</v>
      </c>
      <c r="C140" s="260" t="s">
        <v>405</v>
      </c>
      <c r="D140" s="802" t="s">
        <v>158</v>
      </c>
      <c r="E140" s="803"/>
      <c r="F140" s="34"/>
    </row>
    <row r="141" spans="1:6" ht="12.95" customHeight="1" x14ac:dyDescent="0.2">
      <c r="A141" s="34"/>
      <c r="B141" s="249" t="s">
        <v>302</v>
      </c>
      <c r="C141" s="260" t="s">
        <v>416</v>
      </c>
      <c r="D141" s="802" t="s">
        <v>258</v>
      </c>
      <c r="E141" s="803"/>
      <c r="F141" s="34"/>
    </row>
    <row r="142" spans="1:6" ht="12.95" customHeight="1" x14ac:dyDescent="0.2">
      <c r="A142" s="34"/>
      <c r="B142" s="249" t="s">
        <v>303</v>
      </c>
      <c r="C142" s="260" t="s">
        <v>417</v>
      </c>
      <c r="D142" s="802" t="s">
        <v>159</v>
      </c>
      <c r="E142" s="803"/>
      <c r="F142" s="34"/>
    </row>
    <row r="143" spans="1:6" ht="12.95" customHeight="1" x14ac:dyDescent="0.2">
      <c r="A143" s="34"/>
      <c r="B143" s="249" t="s">
        <v>304</v>
      </c>
      <c r="C143" s="260" t="s">
        <v>364</v>
      </c>
      <c r="D143" s="802" t="s">
        <v>253</v>
      </c>
      <c r="E143" s="803"/>
      <c r="F143" s="34"/>
    </row>
    <row r="144" spans="1:6" ht="12.95" customHeight="1" x14ac:dyDescent="0.2">
      <c r="A144" s="34"/>
      <c r="B144" s="249" t="s">
        <v>305</v>
      </c>
      <c r="C144" s="260" t="s">
        <v>381</v>
      </c>
      <c r="D144" s="802" t="s">
        <v>254</v>
      </c>
      <c r="E144" s="803"/>
      <c r="F144" s="34"/>
    </row>
    <row r="145" spans="1:6" ht="12.95" customHeight="1" x14ac:dyDescent="0.2">
      <c r="A145" s="34"/>
      <c r="B145" s="249" t="s">
        <v>306</v>
      </c>
      <c r="C145" s="260" t="s">
        <v>365</v>
      </c>
      <c r="D145" s="802" t="s">
        <v>160</v>
      </c>
      <c r="E145" s="803"/>
      <c r="F145" s="34"/>
    </row>
    <row r="146" spans="1:6" ht="12.95" customHeight="1" x14ac:dyDescent="0.2">
      <c r="A146" s="34"/>
      <c r="B146" s="249" t="s">
        <v>307</v>
      </c>
      <c r="C146" s="260" t="s">
        <v>418</v>
      </c>
      <c r="D146" s="802" t="s">
        <v>255</v>
      </c>
      <c r="E146" s="803"/>
      <c r="F146" s="34"/>
    </row>
    <row r="147" spans="1:6" ht="12.95" customHeight="1" x14ac:dyDescent="0.2">
      <c r="A147" s="34"/>
      <c r="B147" s="249" t="s">
        <v>308</v>
      </c>
      <c r="C147" s="260" t="s">
        <v>419</v>
      </c>
      <c r="D147" s="802" t="s">
        <v>199</v>
      </c>
      <c r="E147" s="803"/>
      <c r="F147" s="34"/>
    </row>
    <row r="148" spans="1:6" ht="12.95" customHeight="1" x14ac:dyDescent="0.2">
      <c r="A148" s="34"/>
      <c r="B148" s="249" t="s">
        <v>309</v>
      </c>
      <c r="C148" s="260" t="s">
        <v>366</v>
      </c>
      <c r="D148" s="802" t="s">
        <v>166</v>
      </c>
      <c r="E148" s="803"/>
      <c r="F148" s="34"/>
    </row>
    <row r="149" spans="1:6" ht="12.95" customHeight="1" x14ac:dyDescent="0.2">
      <c r="A149" s="34"/>
      <c r="B149" s="249" t="s">
        <v>310</v>
      </c>
      <c r="C149" s="260" t="s">
        <v>420</v>
      </c>
      <c r="D149" s="802" t="s">
        <v>161</v>
      </c>
      <c r="E149" s="803"/>
      <c r="F149" s="34"/>
    </row>
    <row r="150" spans="1:6" ht="12.95" customHeight="1" x14ac:dyDescent="0.2">
      <c r="A150" s="34"/>
      <c r="B150" s="249" t="s">
        <v>311</v>
      </c>
      <c r="C150" s="260" t="s">
        <v>367</v>
      </c>
      <c r="D150" s="802" t="s">
        <v>256</v>
      </c>
      <c r="E150" s="803"/>
      <c r="F150" s="34"/>
    </row>
    <row r="151" spans="1:6" ht="12.95" customHeight="1" x14ac:dyDescent="0.2">
      <c r="A151" s="34"/>
      <c r="B151" s="249" t="s">
        <v>312</v>
      </c>
      <c r="C151" s="260" t="s">
        <v>348</v>
      </c>
      <c r="D151" s="802" t="s">
        <v>175</v>
      </c>
      <c r="E151" s="803"/>
      <c r="F151" s="34"/>
    </row>
    <row r="152" spans="1:6" ht="12.95" customHeight="1" x14ac:dyDescent="0.2">
      <c r="A152" s="34"/>
      <c r="B152" s="249" t="s">
        <v>313</v>
      </c>
      <c r="C152" s="260" t="s">
        <v>421</v>
      </c>
      <c r="D152" s="802" t="s">
        <v>257</v>
      </c>
      <c r="E152" s="803"/>
      <c r="F152" s="34"/>
    </row>
    <row r="153" spans="1:6" ht="12.95" customHeight="1" x14ac:dyDescent="0.2">
      <c r="A153" s="34"/>
      <c r="B153" s="249" t="s">
        <v>314</v>
      </c>
      <c r="C153" s="260" t="s">
        <v>372</v>
      </c>
      <c r="D153" s="802" t="s">
        <v>162</v>
      </c>
      <c r="E153" s="803"/>
      <c r="F153" s="34"/>
    </row>
    <row r="154" spans="1:6" ht="12.95" customHeight="1" x14ac:dyDescent="0.2">
      <c r="A154" s="34"/>
      <c r="B154" s="249" t="s">
        <v>315</v>
      </c>
      <c r="C154" s="260" t="s">
        <v>185</v>
      </c>
      <c r="D154" s="802" t="s">
        <v>185</v>
      </c>
      <c r="E154" s="803"/>
      <c r="F154" s="34"/>
    </row>
    <row r="155" spans="1:6" ht="12.95" customHeight="1" x14ac:dyDescent="0.2">
      <c r="A155" s="34"/>
      <c r="B155" s="249" t="s">
        <v>316</v>
      </c>
      <c r="C155" s="260" t="s">
        <v>350</v>
      </c>
      <c r="D155" s="804" t="s">
        <v>141</v>
      </c>
      <c r="E155" s="805"/>
      <c r="F155" s="34"/>
    </row>
    <row r="156" spans="1:6" ht="12.95" customHeight="1" x14ac:dyDescent="0.2">
      <c r="A156" s="34"/>
      <c r="B156" s="249" t="s">
        <v>317</v>
      </c>
      <c r="C156" s="260" t="s">
        <v>351</v>
      </c>
      <c r="D156" s="804" t="s">
        <v>142</v>
      </c>
      <c r="E156" s="805"/>
      <c r="F156" s="34"/>
    </row>
    <row r="157" spans="1:6" ht="12.95" customHeight="1" x14ac:dyDescent="0.2">
      <c r="A157" s="34"/>
      <c r="B157" s="249" t="s">
        <v>318</v>
      </c>
      <c r="C157" s="260" t="s">
        <v>352</v>
      </c>
      <c r="D157" s="804" t="s">
        <v>143</v>
      </c>
      <c r="E157" s="805"/>
      <c r="F157" s="34"/>
    </row>
    <row r="158" spans="1:6" ht="12.95" customHeight="1" x14ac:dyDescent="0.2">
      <c r="A158" s="34"/>
      <c r="B158" s="249" t="s">
        <v>319</v>
      </c>
      <c r="C158" s="260" t="s">
        <v>353</v>
      </c>
      <c r="D158" s="804" t="s">
        <v>144</v>
      </c>
      <c r="E158" s="805"/>
      <c r="F158" s="34"/>
    </row>
    <row r="159" spans="1:6" ht="12.95" customHeight="1" x14ac:dyDescent="0.2">
      <c r="A159" s="34"/>
      <c r="B159" s="249" t="s">
        <v>320</v>
      </c>
      <c r="C159" s="260" t="s">
        <v>354</v>
      </c>
      <c r="D159" s="804" t="s">
        <v>145</v>
      </c>
      <c r="E159" s="805"/>
      <c r="F159" s="34"/>
    </row>
    <row r="160" spans="1:6" ht="12.95" customHeight="1" x14ac:dyDescent="0.2">
      <c r="A160" s="34"/>
      <c r="B160" s="249" t="s">
        <v>321</v>
      </c>
      <c r="C160" s="260" t="s">
        <v>355</v>
      </c>
      <c r="D160" s="804" t="s">
        <v>146</v>
      </c>
      <c r="E160" s="805"/>
      <c r="F160" s="34"/>
    </row>
    <row r="161" spans="1:6" ht="12.95" customHeight="1" x14ac:dyDescent="0.2">
      <c r="A161" s="34"/>
      <c r="B161" s="249" t="s">
        <v>322</v>
      </c>
      <c r="C161" s="260" t="s">
        <v>438</v>
      </c>
      <c r="D161" s="819" t="s">
        <v>437</v>
      </c>
      <c r="E161" s="820"/>
      <c r="F161" s="34"/>
    </row>
    <row r="162" spans="1:6" ht="12.95" customHeight="1" x14ac:dyDescent="0.2">
      <c r="A162" s="34"/>
      <c r="B162" s="249" t="s">
        <v>323</v>
      </c>
      <c r="C162" s="260" t="s">
        <v>356</v>
      </c>
      <c r="D162" s="804" t="s">
        <v>147</v>
      </c>
      <c r="E162" s="805"/>
      <c r="F162" s="34"/>
    </row>
    <row r="163" spans="1:6" ht="12.95" customHeight="1" x14ac:dyDescent="0.2">
      <c r="A163" s="34"/>
      <c r="B163" s="249" t="s">
        <v>324</v>
      </c>
      <c r="C163" s="260" t="s">
        <v>382</v>
      </c>
      <c r="D163" s="804" t="s">
        <v>148</v>
      </c>
      <c r="E163" s="805"/>
      <c r="F163" s="34"/>
    </row>
    <row r="164" spans="1:6" ht="12.95" customHeight="1" x14ac:dyDescent="0.2">
      <c r="A164" s="34"/>
      <c r="B164" s="249" t="s">
        <v>325</v>
      </c>
      <c r="C164" s="260" t="s">
        <v>358</v>
      </c>
      <c r="D164" s="804" t="s">
        <v>196</v>
      </c>
      <c r="E164" s="805"/>
      <c r="F164" s="34"/>
    </row>
    <row r="165" spans="1:6" ht="12.95" customHeight="1" x14ac:dyDescent="0.2">
      <c r="A165" s="34"/>
      <c r="B165" s="249" t="s">
        <v>326</v>
      </c>
      <c r="C165" s="260" t="s">
        <v>383</v>
      </c>
      <c r="D165" s="804" t="s">
        <v>167</v>
      </c>
      <c r="E165" s="805"/>
      <c r="F165" s="34"/>
    </row>
    <row r="166" spans="1:6" ht="12.95" customHeight="1" x14ac:dyDescent="0.2">
      <c r="A166" s="34"/>
      <c r="B166" s="249" t="s">
        <v>327</v>
      </c>
      <c r="C166" s="231" t="s">
        <v>422</v>
      </c>
      <c r="D166" s="819" t="s">
        <v>195</v>
      </c>
      <c r="E166" s="820"/>
      <c r="F166" s="34"/>
    </row>
    <row r="167" spans="1:6" ht="12.95" customHeight="1" x14ac:dyDescent="0.2">
      <c r="A167" s="34"/>
      <c r="B167" s="249" t="s">
        <v>328</v>
      </c>
      <c r="C167" s="231" t="s">
        <v>423</v>
      </c>
      <c r="D167" s="819" t="s">
        <v>184</v>
      </c>
      <c r="E167" s="820"/>
      <c r="F167" s="34"/>
    </row>
    <row r="168" spans="1:6" ht="12.95" customHeight="1" x14ac:dyDescent="0.2">
      <c r="A168" s="34"/>
      <c r="B168" s="249" t="s">
        <v>329</v>
      </c>
      <c r="C168" s="231" t="s">
        <v>434</v>
      </c>
      <c r="D168" s="819" t="s">
        <v>194</v>
      </c>
      <c r="E168" s="820"/>
      <c r="F168" s="34"/>
    </row>
    <row r="169" spans="1:6" ht="12.95" customHeight="1" x14ac:dyDescent="0.2">
      <c r="A169" s="34"/>
      <c r="B169" s="249" t="s">
        <v>330</v>
      </c>
      <c r="C169" s="231" t="s">
        <v>384</v>
      </c>
      <c r="D169" s="819" t="s">
        <v>203</v>
      </c>
      <c r="E169" s="820"/>
      <c r="F169" s="34"/>
    </row>
    <row r="170" spans="1:6" ht="12.95" customHeight="1" x14ac:dyDescent="0.2">
      <c r="A170" s="34"/>
      <c r="B170" s="249" t="s">
        <v>331</v>
      </c>
      <c r="C170" s="231" t="s">
        <v>424</v>
      </c>
      <c r="D170" s="829" t="s">
        <v>259</v>
      </c>
      <c r="E170" s="820"/>
      <c r="F170" s="34"/>
    </row>
    <row r="171" spans="1:6" ht="12.95" customHeight="1" x14ac:dyDescent="0.2">
      <c r="A171" s="34"/>
      <c r="B171" s="249" t="s">
        <v>332</v>
      </c>
      <c r="C171" s="231" t="s">
        <v>425</v>
      </c>
      <c r="D171" s="819" t="s">
        <v>179</v>
      </c>
      <c r="E171" s="820"/>
      <c r="F171" s="34"/>
    </row>
    <row r="172" spans="1:6" ht="12.95" customHeight="1" x14ac:dyDescent="0.2">
      <c r="A172" s="34"/>
      <c r="B172" s="249" t="s">
        <v>333</v>
      </c>
      <c r="C172" s="231" t="s">
        <v>426</v>
      </c>
      <c r="D172" s="819" t="s">
        <v>186</v>
      </c>
      <c r="E172" s="820"/>
      <c r="F172" s="34"/>
    </row>
    <row r="173" spans="1:6" ht="12.95" customHeight="1" x14ac:dyDescent="0.2">
      <c r="A173" s="34"/>
      <c r="B173" s="249" t="s">
        <v>334</v>
      </c>
      <c r="C173" s="266" t="s">
        <v>427</v>
      </c>
      <c r="D173" s="827" t="s">
        <v>183</v>
      </c>
      <c r="E173" s="828"/>
      <c r="F173" s="34"/>
    </row>
    <row r="174" spans="1:6" ht="12.95" customHeight="1" x14ac:dyDescent="0.2">
      <c r="A174" s="34"/>
      <c r="B174" s="249" t="s">
        <v>439</v>
      </c>
      <c r="C174" s="261" t="s">
        <v>534</v>
      </c>
      <c r="D174" s="808" t="s">
        <v>531</v>
      </c>
      <c r="E174" s="809"/>
      <c r="F174" s="34"/>
    </row>
    <row r="175" spans="1:6" ht="13.5" thickBot="1" x14ac:dyDescent="0.25">
      <c r="A175" s="34"/>
      <c r="B175" s="250"/>
      <c r="C175" s="251"/>
      <c r="D175" s="38"/>
      <c r="E175" s="39"/>
      <c r="F175" s="34"/>
    </row>
  </sheetData>
  <sheetProtection algorithmName="SHA-512" hashValue="2TggxDiGKz2l3iXCpJxJ7Hws6DzAkCXVU0K86qyNDJqlX8nNgxV5k2JblW9GaLLBS+A44EIDaiajywqLjCfCbA==" saltValue="4d+o7gY4Ev5GB3PdGRrnqw==" spinCount="100000" sheet="1" objects="1" scenarios="1"/>
  <mergeCells count="158">
    <mergeCell ref="D35:E35"/>
    <mergeCell ref="D85:E85"/>
    <mergeCell ref="D161:E161"/>
    <mergeCell ref="D171:E171"/>
    <mergeCell ref="D172:E172"/>
    <mergeCell ref="D173:E173"/>
    <mergeCell ref="B122:E122"/>
    <mergeCell ref="D167:E167"/>
    <mergeCell ref="D164:E164"/>
    <mergeCell ref="D165:E165"/>
    <mergeCell ref="D166:E166"/>
    <mergeCell ref="D168:E168"/>
    <mergeCell ref="D170:E170"/>
    <mergeCell ref="D160:E160"/>
    <mergeCell ref="D162:E162"/>
    <mergeCell ref="D163:E163"/>
    <mergeCell ref="D169:E169"/>
    <mergeCell ref="D156:E156"/>
    <mergeCell ref="D157:E157"/>
    <mergeCell ref="D158:E158"/>
    <mergeCell ref="D159:E159"/>
    <mergeCell ref="D155:E155"/>
    <mergeCell ref="D149:E149"/>
    <mergeCell ref="D150:E150"/>
    <mergeCell ref="D151:E151"/>
    <mergeCell ref="D152:E152"/>
    <mergeCell ref="D153:E153"/>
    <mergeCell ref="D154:E154"/>
    <mergeCell ref="D145:E145"/>
    <mergeCell ref="D146:E146"/>
    <mergeCell ref="D147:E147"/>
    <mergeCell ref="D148:E148"/>
    <mergeCell ref="D140:E140"/>
    <mergeCell ref="D141:E141"/>
    <mergeCell ref="D142:E142"/>
    <mergeCell ref="D143:E143"/>
    <mergeCell ref="D144:E144"/>
    <mergeCell ref="D135:E135"/>
    <mergeCell ref="D136:E136"/>
    <mergeCell ref="D137:E137"/>
    <mergeCell ref="D138:E138"/>
    <mergeCell ref="D139:E139"/>
    <mergeCell ref="D132:E132"/>
    <mergeCell ref="D133:E133"/>
    <mergeCell ref="D134:E134"/>
    <mergeCell ref="D126:E126"/>
    <mergeCell ref="D128:E128"/>
    <mergeCell ref="D129:E129"/>
    <mergeCell ref="D130:E130"/>
    <mergeCell ref="D131:E131"/>
    <mergeCell ref="D90:E90"/>
    <mergeCell ref="D87:E87"/>
    <mergeCell ref="D88:E88"/>
    <mergeCell ref="D84:E84"/>
    <mergeCell ref="D70:E70"/>
    <mergeCell ref="D71:E71"/>
    <mergeCell ref="D72:E72"/>
    <mergeCell ref="D77:E77"/>
    <mergeCell ref="D79:E79"/>
    <mergeCell ref="D119:E119"/>
    <mergeCell ref="D124:E124"/>
    <mergeCell ref="D106:E106"/>
    <mergeCell ref="D107:E107"/>
    <mergeCell ref="D108:E108"/>
    <mergeCell ref="D100:E100"/>
    <mergeCell ref="D101:E101"/>
    <mergeCell ref="D102:E102"/>
    <mergeCell ref="D103:E103"/>
    <mergeCell ref="D104:E104"/>
    <mergeCell ref="D105:E105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B1:E1"/>
    <mergeCell ref="B43:E43"/>
    <mergeCell ref="D45:E45"/>
    <mergeCell ref="D37:E37"/>
    <mergeCell ref="D38:E38"/>
    <mergeCell ref="D39:E39"/>
    <mergeCell ref="D31:E31"/>
    <mergeCell ref="D32:E32"/>
    <mergeCell ref="D33:E33"/>
    <mergeCell ref="D34:E34"/>
    <mergeCell ref="D24:E24"/>
    <mergeCell ref="D25:E25"/>
    <mergeCell ref="D26:E26"/>
    <mergeCell ref="D29:E29"/>
    <mergeCell ref="D27:E27"/>
    <mergeCell ref="D28:E28"/>
    <mergeCell ref="D36:E36"/>
    <mergeCell ref="D3:E3"/>
    <mergeCell ref="D14:E14"/>
    <mergeCell ref="D5:E5"/>
    <mergeCell ref="D7:E7"/>
    <mergeCell ref="D8:E8"/>
    <mergeCell ref="D9:E9"/>
    <mergeCell ref="D30:E30"/>
    <mergeCell ref="D10:E10"/>
    <mergeCell ref="D11:E11"/>
    <mergeCell ref="D12:E12"/>
    <mergeCell ref="D13:E13"/>
    <mergeCell ref="K26:L26"/>
    <mergeCell ref="D18:E18"/>
    <mergeCell ref="D19:E19"/>
    <mergeCell ref="D20:E20"/>
    <mergeCell ref="D21:E21"/>
    <mergeCell ref="D22:E22"/>
    <mergeCell ref="D23:E23"/>
    <mergeCell ref="D15:E15"/>
    <mergeCell ref="D16:E16"/>
    <mergeCell ref="D17:E17"/>
    <mergeCell ref="D40:E40"/>
    <mergeCell ref="D174:E174"/>
    <mergeCell ref="D78:E78"/>
    <mergeCell ref="D120:E120"/>
    <mergeCell ref="B93:E93"/>
    <mergeCell ref="D95:E95"/>
    <mergeCell ref="D73:E73"/>
    <mergeCell ref="D76:E76"/>
    <mergeCell ref="D97:E97"/>
    <mergeCell ref="D99:E99"/>
    <mergeCell ref="D82:E82"/>
    <mergeCell ref="D83:E83"/>
    <mergeCell ref="D74:E74"/>
    <mergeCell ref="D75:E75"/>
    <mergeCell ref="D89:E89"/>
    <mergeCell ref="D47:E47"/>
    <mergeCell ref="D49:E49"/>
    <mergeCell ref="D54:E54"/>
    <mergeCell ref="D55:E55"/>
    <mergeCell ref="D56:E56"/>
    <mergeCell ref="D57:E57"/>
    <mergeCell ref="D51:E51"/>
    <mergeCell ref="D52:E52"/>
    <mergeCell ref="D50:E50"/>
    <mergeCell ref="D53:E53"/>
    <mergeCell ref="D80:E80"/>
    <mergeCell ref="D81:E81"/>
    <mergeCell ref="D86:E86"/>
    <mergeCell ref="D69:E69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</mergeCells>
  <phoneticPr fontId="2" type="noConversion"/>
  <dataValidations count="3">
    <dataValidation type="textLength" allowBlank="1" showInputMessage="1" showErrorMessage="1" sqref="C7:C15 C19:C23 C25 C28:C39" xr:uid="{00000000-0002-0000-0200-000000000000}">
      <formula1>1</formula1>
      <formula2>20</formula2>
    </dataValidation>
    <dataValidation type="textLength" allowBlank="1" showInputMessage="1" showErrorMessage="1" sqref="C16 C17 C18 C24 C27 C26" xr:uid="{EB2B6449-EDE5-4D62-82D9-89FE638656DD}">
      <formula1>1</formula1>
      <formula2>30</formula2>
    </dataValidation>
    <dataValidation type="textLength" allowBlank="1" showInputMessage="1" showErrorMessage="1" sqref="C40 C90 C120" xr:uid="{C090E085-816B-45DE-AA36-7E86A2AA01A3}">
      <formula1>1</formula1>
      <formula2>40</formula2>
    </dataValidation>
  </dataValidations>
  <printOptions horizontalCentered="1"/>
  <pageMargins left="0" right="0" top="0.11811023622047245" bottom="0.15748031496062992" header="0.31496062992125984" footer="0.31496062992125984"/>
  <pageSetup paperSize="9" scale="69" fitToHeight="0" orientation="portrait" horizontalDpi="1200" verticalDpi="1200" r:id="rId1"/>
  <headerFooter alignWithMargins="0"/>
  <ignoredErrors>
    <ignoredError sqref="B7:B40 B128:B174 B49:B90 B99:B110 B111:B1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3"/>
  <dimension ref="A1:V1500"/>
  <sheetViews>
    <sheetView showGridLines="0" zoomScale="130" zoomScaleNormal="130" workbookViewId="0">
      <pane ySplit="4" topLeftCell="A5" activePane="bottomLeft" state="frozenSplit"/>
      <selection pane="bottomLeft" activeCell="A1499" sqref="A1499:G1500"/>
    </sheetView>
  </sheetViews>
  <sheetFormatPr defaultColWidth="8.85546875" defaultRowHeight="15" x14ac:dyDescent="0.3"/>
  <cols>
    <col min="1" max="1" width="10" style="2" bestFit="1" customWidth="1"/>
    <col min="2" max="2" width="11.42578125" style="1" bestFit="1" customWidth="1"/>
    <col min="3" max="3" width="43.28515625" style="1" customWidth="1"/>
    <col min="4" max="4" width="15.85546875" style="1" customWidth="1"/>
    <col min="5" max="5" width="15.85546875" style="151" customWidth="1"/>
    <col min="6" max="6" width="15.85546875" style="1" customWidth="1"/>
    <col min="7" max="7" width="15.85546875" style="151" customWidth="1"/>
    <col min="8" max="8" width="12.28515625" style="3" hidden="1" customWidth="1"/>
    <col min="9" max="9" width="10" style="3" hidden="1" customWidth="1"/>
    <col min="10" max="10" width="15.85546875" style="5" customWidth="1"/>
    <col min="11" max="11" width="10" bestFit="1" customWidth="1"/>
    <col min="14" max="14" width="8.28515625" customWidth="1"/>
    <col min="15" max="15" width="8.28515625" hidden="1" customWidth="1"/>
    <col min="16" max="16" width="8.28515625" customWidth="1"/>
    <col min="17" max="21" width="8.85546875" customWidth="1"/>
    <col min="22" max="22" width="8.85546875" hidden="1" customWidth="1"/>
    <col min="23" max="26" width="8.85546875" customWidth="1"/>
  </cols>
  <sheetData>
    <row r="1" spans="1:22" s="13" customFormat="1" ht="20.25" customHeight="1" x14ac:dyDescent="0.2">
      <c r="A1" s="108"/>
      <c r="B1" s="108"/>
      <c r="C1" s="65"/>
      <c r="D1" s="65"/>
      <c r="E1" s="150"/>
      <c r="F1" s="65"/>
      <c r="G1" s="150"/>
      <c r="J1" s="153"/>
    </row>
    <row r="2" spans="1:22" ht="30" customHeight="1" x14ac:dyDescent="0.2">
      <c r="A2" s="831" t="str">
        <f xml:space="preserve"> "Registro Entrate/Uscite di CASSA anno " &amp; Testata!I4</f>
        <v>Registro Entrate/Uscite di CASSA anno 2025</v>
      </c>
      <c r="B2" s="832"/>
      <c r="C2" s="832"/>
      <c r="D2" s="832"/>
      <c r="E2" s="832"/>
      <c r="F2" s="832"/>
      <c r="G2" s="610"/>
      <c r="H2" s="279"/>
      <c r="I2" s="279"/>
      <c r="J2" s="280"/>
    </row>
    <row r="3" spans="1:22" s="130" customFormat="1" ht="15" customHeight="1" x14ac:dyDescent="0.2">
      <c r="A3" s="129"/>
      <c r="B3" s="281"/>
      <c r="C3" s="297" t="s">
        <v>170</v>
      </c>
      <c r="D3" s="830" t="s">
        <v>290</v>
      </c>
      <c r="E3" s="830"/>
      <c r="F3" s="830" t="s">
        <v>290</v>
      </c>
      <c r="G3" s="830"/>
      <c r="H3" s="129"/>
      <c r="I3" s="129"/>
      <c r="J3" s="154"/>
    </row>
    <row r="4" spans="1:22" ht="12.75" x14ac:dyDescent="0.2">
      <c r="A4" s="282" t="s">
        <v>3</v>
      </c>
      <c r="B4" s="283" t="s">
        <v>335</v>
      </c>
      <c r="C4" s="283" t="s">
        <v>0</v>
      </c>
      <c r="D4" s="283" t="s">
        <v>1</v>
      </c>
      <c r="E4" s="284" t="s">
        <v>341</v>
      </c>
      <c r="F4" s="283" t="s">
        <v>2</v>
      </c>
      <c r="G4" s="284" t="s">
        <v>341</v>
      </c>
      <c r="H4" s="285" t="s">
        <v>21</v>
      </c>
      <c r="I4" s="285" t="s">
        <v>20</v>
      </c>
      <c r="J4" s="286" t="s">
        <v>339</v>
      </c>
      <c r="O4" s="102" t="s">
        <v>337</v>
      </c>
      <c r="V4" s="102" t="s">
        <v>338</v>
      </c>
    </row>
    <row r="5" spans="1:22" ht="18" customHeight="1" x14ac:dyDescent="0.2">
      <c r="A5" s="287"/>
      <c r="B5" s="288"/>
      <c r="C5" s="289"/>
      <c r="D5" s="290"/>
      <c r="E5" s="291"/>
      <c r="F5" s="290"/>
      <c r="G5" s="291"/>
      <c r="H5" s="292" t="str">
        <f>CONCATENATE(A5,"_",LEFT(E5,2))</f>
        <v>_</v>
      </c>
      <c r="I5" s="292" t="str">
        <f>CONCATENATE(A5,"_",LEFT(G5, 2))</f>
        <v>_</v>
      </c>
      <c r="J5" s="581">
        <f xml:space="preserve"> Testata!I8+N(D5)-N(F5)</f>
        <v>0</v>
      </c>
      <c r="O5" t="str">
        <f>TEXT(Codici!B7,"0#")&amp;" - "&amp;Codici!C7</f>
        <v>01 - Collette Messe</v>
      </c>
      <c r="V5" t="str">
        <f>TEXT(Codici!B49,"0#")&amp;" - "&amp;Codici!C49</f>
        <v>01 - Rem. Parroco</v>
      </c>
    </row>
    <row r="6" spans="1:22" ht="18" customHeight="1" x14ac:dyDescent="0.2">
      <c r="A6" s="287"/>
      <c r="B6" s="288"/>
      <c r="C6" s="293"/>
      <c r="D6" s="290"/>
      <c r="E6" s="291"/>
      <c r="F6" s="290"/>
      <c r="G6" s="291"/>
      <c r="H6" s="292" t="str">
        <f>CONCATENATE(A6,"_",LEFT(E6,2))</f>
        <v>_</v>
      </c>
      <c r="I6" s="292" t="str">
        <f>CONCATENATE(A6,"_",LEFT(G6, 2))</f>
        <v>_</v>
      </c>
      <c r="J6" s="581">
        <f xml:space="preserve"> J5+N(D6)-N(F6)</f>
        <v>0</v>
      </c>
      <c r="O6" t="str">
        <f>TEXT(Codici!B8,"0#")&amp;" - "&amp;Codici!C8</f>
        <v>02 - Offerte Sacramenti</v>
      </c>
      <c r="V6" t="str">
        <f>TEXT(Codici!B50,"0#")&amp;" - "&amp;Codici!C50</f>
        <v>02 - Rem. Vicari</v>
      </c>
    </row>
    <row r="7" spans="1:22" ht="18" customHeight="1" x14ac:dyDescent="0.2">
      <c r="A7" s="287"/>
      <c r="B7" s="288"/>
      <c r="C7" s="289"/>
      <c r="D7" s="290"/>
      <c r="E7" s="291"/>
      <c r="F7" s="290"/>
      <c r="G7" s="291"/>
      <c r="H7" s="292" t="str">
        <f t="shared" ref="H7:H69" si="0">CONCATENATE(A7,"_",LEFT(E7,2))</f>
        <v>_</v>
      </c>
      <c r="I7" s="292" t="str">
        <f t="shared" ref="I7:I69" si="1">CONCATENATE(A7,"_",LEFT(G7, 2))</f>
        <v>_</v>
      </c>
      <c r="J7" s="581">
        <f t="shared" ref="J7:J70" si="2" xml:space="preserve"> J6+N(D7)-N(F7)</f>
        <v>0</v>
      </c>
      <c r="O7" t="str">
        <f>TEXT(Codici!B9,"0#")&amp;" - "&amp;Codici!C9</f>
        <v>03 - Offerte candelabri</v>
      </c>
      <c r="V7" t="str">
        <f>TEXT(Codici!B51,"0#")&amp;" - "&amp;Codici!C51</f>
        <v>03 - Retrib. dipend.</v>
      </c>
    </row>
    <row r="8" spans="1:22" ht="18" customHeight="1" x14ac:dyDescent="0.2">
      <c r="A8" s="287"/>
      <c r="B8" s="288"/>
      <c r="C8" s="293"/>
      <c r="D8" s="290"/>
      <c r="E8" s="291"/>
      <c r="F8" s="290"/>
      <c r="G8" s="291"/>
      <c r="H8" s="292" t="str">
        <f>CONCATENATE(A8,"_",LEFT(E8,2))</f>
        <v>_</v>
      </c>
      <c r="I8" s="292" t="str">
        <f>CONCATENATE(A8,"_",LEFT(G8, 2))</f>
        <v>_</v>
      </c>
      <c r="J8" s="581">
        <f xml:space="preserve"> J7+N(D8)-N(F8)</f>
        <v>0</v>
      </c>
      <c r="O8" t="str">
        <f>TEXT(Codici!B10,"0#")&amp;" - "&amp;Codici!C10</f>
        <v>04 - Benedizioni case</v>
      </c>
      <c r="V8" t="str">
        <f>TEXT(Codici!B52,"0#")&amp;" - "&amp;Codici!C52</f>
        <v>04 - Ritenute dipend.</v>
      </c>
    </row>
    <row r="9" spans="1:22" ht="18" customHeight="1" x14ac:dyDescent="0.3">
      <c r="A9" s="287"/>
      <c r="B9" s="288"/>
      <c r="C9" s="289"/>
      <c r="D9" s="290"/>
      <c r="E9" s="291"/>
      <c r="F9" s="290"/>
      <c r="G9" s="291"/>
      <c r="H9" s="292" t="str">
        <f>CONCATENATE(A9,"_",LEFT(E9,2))</f>
        <v>_</v>
      </c>
      <c r="I9" s="292" t="str">
        <f>CONCATENATE(A9,"_",LEFT(G9, 2))</f>
        <v>_</v>
      </c>
      <c r="J9" s="581">
        <f xml:space="preserve"> J8+N(D9)-N(F9)</f>
        <v>0</v>
      </c>
      <c r="M9" s="6"/>
      <c r="O9" t="str">
        <f>TEXT(Codici!B11,"0#")&amp;" - "&amp;Codici!C11</f>
        <v>05 - Attività pastorali</v>
      </c>
      <c r="V9" t="str">
        <f>TEXT(Codici!B53,"0#")&amp;" - "&amp;Codici!C53</f>
        <v>05 - Rimborsi spese</v>
      </c>
    </row>
    <row r="10" spans="1:22" ht="18" customHeight="1" x14ac:dyDescent="0.3">
      <c r="A10" s="287"/>
      <c r="B10" s="288"/>
      <c r="C10" s="293"/>
      <c r="D10" s="290"/>
      <c r="E10" s="291"/>
      <c r="F10" s="290"/>
      <c r="G10" s="291"/>
      <c r="H10" s="292" t="str">
        <f t="shared" si="0"/>
        <v>_</v>
      </c>
      <c r="I10" s="292" t="str">
        <f t="shared" si="1"/>
        <v>_</v>
      </c>
      <c r="J10" s="581">
        <f t="shared" si="2"/>
        <v>0</v>
      </c>
      <c r="M10" s="6"/>
      <c r="O10" t="str">
        <f>TEXT(Codici!B12,"0#")&amp;" - "&amp;Codici!C12</f>
        <v>06 - Affitti</v>
      </c>
      <c r="V10" t="str">
        <f>TEXT(Codici!B54,"0#")&amp;" - "&amp;Codici!C54</f>
        <v>06 - Altro</v>
      </c>
    </row>
    <row r="11" spans="1:22" ht="18" customHeight="1" x14ac:dyDescent="0.3">
      <c r="A11" s="287"/>
      <c r="B11" s="288"/>
      <c r="C11" s="289"/>
      <c r="D11" s="290"/>
      <c r="E11" s="291"/>
      <c r="F11" s="290"/>
      <c r="G11" s="291"/>
      <c r="H11" s="292" t="str">
        <f t="shared" si="0"/>
        <v>_</v>
      </c>
      <c r="I11" s="292" t="str">
        <f t="shared" si="1"/>
        <v>_</v>
      </c>
      <c r="J11" s="581">
        <f t="shared" si="2"/>
        <v>0</v>
      </c>
      <c r="M11" s="6"/>
      <c r="O11" t="str">
        <f>TEXT(Codici!B13,"0#")&amp;" - "&amp;Codici!C13</f>
        <v>07 - Altre ordinarie</v>
      </c>
      <c r="V11" t="str">
        <f>TEXT(Codici!B55,"0#")&amp;" - "&amp;Codici!C55</f>
        <v>07 - Spese culto</v>
      </c>
    </row>
    <row r="12" spans="1:22" ht="18" customHeight="1" x14ac:dyDescent="0.3">
      <c r="A12" s="287"/>
      <c r="B12" s="288"/>
      <c r="C12" s="293"/>
      <c r="D12" s="290"/>
      <c r="E12" s="291"/>
      <c r="F12" s="290"/>
      <c r="G12" s="291"/>
      <c r="H12" s="292" t="str">
        <f t="shared" si="0"/>
        <v>_</v>
      </c>
      <c r="I12" s="292" t="str">
        <f t="shared" si="1"/>
        <v>_</v>
      </c>
      <c r="J12" s="581">
        <f t="shared" si="2"/>
        <v>0</v>
      </c>
      <c r="M12" s="6"/>
      <c r="O12" t="str">
        <f>TEXT(Codici!B14,"0#")&amp;" - "&amp;Codici!C14</f>
        <v>08 - Erogazioni librali</v>
      </c>
      <c r="V12" t="str">
        <f>TEXT(Codici!B56,"0#")&amp;" - "&amp;Codici!C56</f>
        <v>08 - Comp. Collaboratori</v>
      </c>
    </row>
    <row r="13" spans="1:22" ht="18" customHeight="1" x14ac:dyDescent="0.3">
      <c r="A13" s="287"/>
      <c r="B13" s="288"/>
      <c r="C13" s="289"/>
      <c r="D13" s="290"/>
      <c r="E13" s="291"/>
      <c r="F13" s="290"/>
      <c r="G13" s="291"/>
      <c r="H13" s="292" t="str">
        <f t="shared" si="0"/>
        <v>_</v>
      </c>
      <c r="I13" s="292" t="str">
        <f t="shared" si="1"/>
        <v>_</v>
      </c>
      <c r="J13" s="581">
        <f t="shared" si="2"/>
        <v>0</v>
      </c>
      <c r="M13" s="6"/>
      <c r="O13" t="str">
        <f>TEXT(Codici!B15,"0#")&amp;" - "&amp;Codici!C15</f>
        <v>09 - Rimborsi</v>
      </c>
      <c r="V13" t="str">
        <f>TEXT(Codici!B57,"0#")&amp;" - "&amp;Codici!C57</f>
        <v>09 - Spese utenze</v>
      </c>
    </row>
    <row r="14" spans="1:22" ht="18" customHeight="1" x14ac:dyDescent="0.3">
      <c r="A14" s="287"/>
      <c r="B14" s="288"/>
      <c r="C14" s="293"/>
      <c r="D14" s="290"/>
      <c r="E14" s="291"/>
      <c r="F14" s="290"/>
      <c r="G14" s="291"/>
      <c r="H14" s="292" t="str">
        <f t="shared" si="0"/>
        <v>_</v>
      </c>
      <c r="I14" s="292" t="str">
        <f t="shared" si="1"/>
        <v>_</v>
      </c>
      <c r="J14" s="581">
        <f t="shared" si="2"/>
        <v>0</v>
      </c>
      <c r="M14" s="6"/>
      <c r="O14" t="str">
        <f>TEXT(Codici!B16,"0#")&amp;" - "&amp;Codici!C16</f>
        <v>10 - Contr. Enti Pubblici</v>
      </c>
      <c r="V14" t="str">
        <f>TEXT(Codici!B58,"0#")&amp;" - "&amp;Codici!C58</f>
        <v>10 - Spese ufficio</v>
      </c>
    </row>
    <row r="15" spans="1:22" ht="18" customHeight="1" x14ac:dyDescent="0.3">
      <c r="A15" s="287"/>
      <c r="B15" s="288"/>
      <c r="C15" s="289"/>
      <c r="D15" s="290"/>
      <c r="E15" s="291"/>
      <c r="F15" s="290"/>
      <c r="G15" s="291"/>
      <c r="H15" s="292" t="str">
        <f t="shared" si="0"/>
        <v>_</v>
      </c>
      <c r="I15" s="292" t="str">
        <f t="shared" si="1"/>
        <v>_</v>
      </c>
      <c r="J15" s="581">
        <f t="shared" si="2"/>
        <v>0</v>
      </c>
      <c r="M15" s="6"/>
      <c r="O15" t="str">
        <f>TEXT(Codici!B17,"0#")&amp;" - "&amp;Codici!C17</f>
        <v>11 - Contr. Enti Ecclesiastici</v>
      </c>
      <c r="V15" t="str">
        <f>TEXT(Codici!B59,"0#")&amp;" - "&amp;Codici!C59</f>
        <v>11 - Locazione immob.</v>
      </c>
    </row>
    <row r="16" spans="1:22" ht="18" customHeight="1" x14ac:dyDescent="0.3">
      <c r="A16" s="287"/>
      <c r="B16" s="288"/>
      <c r="C16" s="293"/>
      <c r="D16" s="290"/>
      <c r="E16" s="291"/>
      <c r="F16" s="290"/>
      <c r="G16" s="291"/>
      <c r="H16" s="292" t="str">
        <f t="shared" si="0"/>
        <v>_</v>
      </c>
      <c r="I16" s="292" t="str">
        <f t="shared" si="1"/>
        <v>_</v>
      </c>
      <c r="J16" s="581">
        <f t="shared" si="2"/>
        <v>0</v>
      </c>
      <c r="M16" s="6"/>
      <c r="O16" t="str">
        <f>TEXT(Codici!B18,"0#")&amp;" - "&amp;Codici!C18</f>
        <v>12 - Oratorio, Grest, Sport</v>
      </c>
      <c r="V16" t="str">
        <f>TEXT(Codici!B60,"0#")&amp;" - "&amp;Codici!C60</f>
        <v>12 - Manut. Ordinaria</v>
      </c>
    </row>
    <row r="17" spans="1:22" ht="18" customHeight="1" x14ac:dyDescent="0.3">
      <c r="A17" s="287"/>
      <c r="B17" s="288"/>
      <c r="C17" s="289"/>
      <c r="D17" s="290"/>
      <c r="E17" s="291"/>
      <c r="F17" s="290"/>
      <c r="G17" s="291"/>
      <c r="H17" s="292" t="str">
        <f t="shared" si="0"/>
        <v>_</v>
      </c>
      <c r="I17" s="292" t="str">
        <f t="shared" si="1"/>
        <v>_</v>
      </c>
      <c r="J17" s="581">
        <f t="shared" si="2"/>
        <v>0</v>
      </c>
      <c r="M17" s="6"/>
      <c r="O17" t="str">
        <f>TEXT(Codici!B19,"0#")&amp;" - "&amp;Codici!C19</f>
        <v>13 - Rimborsi sacerdoti</v>
      </c>
      <c r="V17" t="str">
        <f>TEXT(Codici!B61,"0#")&amp;" - "&amp;Codici!C61</f>
        <v>13 - Manut. Straordinaria</v>
      </c>
    </row>
    <row r="18" spans="1:22" ht="18" customHeight="1" x14ac:dyDescent="0.3">
      <c r="A18" s="287"/>
      <c r="B18" s="288"/>
      <c r="C18" s="293"/>
      <c r="D18" s="290"/>
      <c r="E18" s="291"/>
      <c r="F18" s="290"/>
      <c r="G18" s="291"/>
      <c r="H18" s="292" t="str">
        <f t="shared" si="0"/>
        <v>_</v>
      </c>
      <c r="I18" s="292" t="str">
        <f t="shared" si="1"/>
        <v>_</v>
      </c>
      <c r="J18" s="581">
        <f t="shared" si="2"/>
        <v>0</v>
      </c>
      <c r="M18" s="6"/>
      <c r="O18" t="str">
        <f>TEXT(Codici!B20,"0#")&amp;" - "&amp;Codici!C20</f>
        <v>14 - Bollettino parr.</v>
      </c>
      <c r="V18" t="str">
        <f>TEXT(Codici!B62,"0#")&amp;" - "&amp;Codici!C62</f>
        <v>14 - Compensi professionisti</v>
      </c>
    </row>
    <row r="19" spans="1:22" ht="18" customHeight="1" x14ac:dyDescent="0.3">
      <c r="A19" s="287"/>
      <c r="B19" s="288"/>
      <c r="C19" s="289"/>
      <c r="D19" s="290"/>
      <c r="E19" s="291"/>
      <c r="F19" s="290"/>
      <c r="G19" s="291"/>
      <c r="H19" s="292" t="str">
        <f t="shared" si="0"/>
        <v>_</v>
      </c>
      <c r="I19" s="292" t="str">
        <f t="shared" si="1"/>
        <v>_</v>
      </c>
      <c r="J19" s="581">
        <f t="shared" si="2"/>
        <v>0</v>
      </c>
      <c r="M19" s="6"/>
      <c r="O19" t="str">
        <f>TEXT(Codici!B21,"0#")&amp;" - "&amp;Codici!C21</f>
        <v>15 - Catechesi e pastor.</v>
      </c>
      <c r="V19" t="str">
        <f>TEXT(Codici!B63,"0#")&amp;" - "&amp;Codici!C63</f>
        <v>15 - Ritenute fiscali prof.</v>
      </c>
    </row>
    <row r="20" spans="1:22" ht="18" customHeight="1" x14ac:dyDescent="0.3">
      <c r="A20" s="287"/>
      <c r="B20" s="288"/>
      <c r="C20" s="293"/>
      <c r="D20" s="290"/>
      <c r="E20" s="291"/>
      <c r="F20" s="290"/>
      <c r="G20" s="291"/>
      <c r="H20" s="292" t="str">
        <f t="shared" si="0"/>
        <v>_</v>
      </c>
      <c r="I20" s="292" t="str">
        <f t="shared" si="1"/>
        <v>_</v>
      </c>
      <c r="J20" s="581">
        <f t="shared" si="2"/>
        <v>0</v>
      </c>
      <c r="M20" s="6"/>
      <c r="O20" t="str">
        <f>TEXT(Codici!B22,"0#")&amp;" - "&amp;Codici!C22</f>
        <v>16 - Altre generiche</v>
      </c>
      <c r="V20" t="str">
        <f>TEXT(Codici!B64,"0#")&amp;" - "&amp;Codici!C64</f>
        <v>16 - Assicurazioni</v>
      </c>
    </row>
    <row r="21" spans="1:22" ht="18" customHeight="1" x14ac:dyDescent="0.3">
      <c r="A21" s="287"/>
      <c r="B21" s="288"/>
      <c r="C21" s="289"/>
      <c r="D21" s="290"/>
      <c r="E21" s="291"/>
      <c r="F21" s="290"/>
      <c r="G21" s="291"/>
      <c r="H21" s="292" t="str">
        <f t="shared" si="0"/>
        <v>_</v>
      </c>
      <c r="I21" s="292" t="str">
        <f t="shared" si="1"/>
        <v>_</v>
      </c>
      <c r="J21" s="581">
        <f t="shared" si="2"/>
        <v>0</v>
      </c>
      <c r="M21" s="6"/>
      <c r="O21" t="str">
        <f>TEXT(Codici!B23,"0#")&amp;" - "&amp;Codici!C23</f>
        <v>17 - Attività Caritative</v>
      </c>
      <c r="V21" t="str">
        <f>TEXT(Codici!B65,"0#")&amp;" - "&amp;Codici!C65</f>
        <v>17 - Attività pastorale</v>
      </c>
    </row>
    <row r="22" spans="1:22" ht="18" customHeight="1" x14ac:dyDescent="0.3">
      <c r="A22" s="287"/>
      <c r="B22" s="288"/>
      <c r="C22" s="293"/>
      <c r="D22" s="290"/>
      <c r="E22" s="291"/>
      <c r="F22" s="290"/>
      <c r="G22" s="291"/>
      <c r="H22" s="292" t="str">
        <f t="shared" si="0"/>
        <v>_</v>
      </c>
      <c r="I22" s="292" t="str">
        <f t="shared" si="1"/>
        <v>_</v>
      </c>
      <c r="J22" s="581">
        <f t="shared" si="2"/>
        <v>0</v>
      </c>
      <c r="M22" s="6"/>
      <c r="O22" t="str">
        <f>TEXT(Codici!B24,"0#")&amp;" - "&amp;Codici!C24</f>
        <v>18 - Offerte straordinarie</v>
      </c>
      <c r="V22" t="str">
        <f>TEXT(Codici!B66,"0#")&amp;" - "&amp;Codici!C66</f>
        <v>18 - Catechesi</v>
      </c>
    </row>
    <row r="23" spans="1:22" ht="18" customHeight="1" x14ac:dyDescent="0.3">
      <c r="A23" s="287"/>
      <c r="B23" s="288"/>
      <c r="C23" s="289"/>
      <c r="D23" s="290"/>
      <c r="E23" s="291"/>
      <c r="F23" s="290"/>
      <c r="G23" s="291"/>
      <c r="H23" s="292" t="str">
        <f t="shared" si="0"/>
        <v>_</v>
      </c>
      <c r="I23" s="292" t="str">
        <f t="shared" si="1"/>
        <v>_</v>
      </c>
      <c r="J23" s="581">
        <f t="shared" si="2"/>
        <v>0</v>
      </c>
      <c r="M23" s="6"/>
      <c r="O23" t="str">
        <f>TEXT(Codici!B25,"0#")&amp;" - "&amp;Codici!C25</f>
        <v>19 - Vendita beni</v>
      </c>
      <c r="V23" t="str">
        <f>TEXT(Codici!B67,"0#")&amp;" - "&amp;Codici!C67</f>
        <v>19 - Attività Oratorio</v>
      </c>
    </row>
    <row r="24" spans="1:22" ht="18" customHeight="1" x14ac:dyDescent="0.3">
      <c r="A24" s="287"/>
      <c r="B24" s="288"/>
      <c r="C24" s="293"/>
      <c r="D24" s="290"/>
      <c r="E24" s="291"/>
      <c r="F24" s="290"/>
      <c r="G24" s="291"/>
      <c r="H24" s="292" t="str">
        <f t="shared" si="0"/>
        <v>_</v>
      </c>
      <c r="I24" s="292" t="str">
        <f t="shared" si="1"/>
        <v>_</v>
      </c>
      <c r="J24" s="581">
        <f t="shared" si="2"/>
        <v>0</v>
      </c>
      <c r="M24" s="6"/>
      <c r="O24" t="str">
        <f>TEXT(Codici!B26,"0#")&amp;" - "&amp;Codici!C26</f>
        <v>20 - Messe plurintenzionali</v>
      </c>
      <c r="V24" t="str">
        <f>TEXT(Codici!B68,"0#")&amp;" - "&amp;Codici!C68</f>
        <v>20 - Bollttino e riviste</v>
      </c>
    </row>
    <row r="25" spans="1:22" ht="18" customHeight="1" x14ac:dyDescent="0.3">
      <c r="A25" s="287"/>
      <c r="B25" s="288"/>
      <c r="C25" s="289"/>
      <c r="D25" s="290"/>
      <c r="E25" s="291"/>
      <c r="F25" s="290"/>
      <c r="G25" s="291"/>
      <c r="H25" s="292" t="str">
        <f t="shared" si="0"/>
        <v>_</v>
      </c>
      <c r="I25" s="292" t="str">
        <f t="shared" si="1"/>
        <v>_</v>
      </c>
      <c r="J25" s="581">
        <f t="shared" si="2"/>
        <v>0</v>
      </c>
      <c r="M25" s="6"/>
      <c r="O25" t="str">
        <f>TEXT(Codici!B27,"0#")&amp;" - "&amp;Codici!C27</f>
        <v>21 - Entrate straordinarie</v>
      </c>
      <c r="V25" t="str">
        <f>TEXT(Codici!B69,"0#")&amp;" - "&amp;Codici!C69</f>
        <v>21 - Acquisto beni</v>
      </c>
    </row>
    <row r="26" spans="1:22" ht="18" customHeight="1" x14ac:dyDescent="0.3">
      <c r="A26" s="287"/>
      <c r="B26" s="288"/>
      <c r="C26" s="293"/>
      <c r="D26" s="290"/>
      <c r="E26" s="291"/>
      <c r="F26" s="290"/>
      <c r="G26" s="291"/>
      <c r="H26" s="292" t="str">
        <f t="shared" si="0"/>
        <v>_</v>
      </c>
      <c r="I26" s="292" t="str">
        <f t="shared" si="1"/>
        <v>_</v>
      </c>
      <c r="J26" s="581">
        <f t="shared" si="2"/>
        <v>0</v>
      </c>
      <c r="M26" s="6"/>
      <c r="O26" t="str">
        <f>TEXT(Codici!B28,"0#")&amp;" - "&amp;Codici!C28</f>
        <v>22 - Prestiti</v>
      </c>
      <c r="V26" t="str">
        <f>TEXT(Codici!B70,"0#")&amp;" - "&amp;Codici!C70</f>
        <v>22 - Erogazioni Caritative</v>
      </c>
    </row>
    <row r="27" spans="1:22" ht="18" customHeight="1" x14ac:dyDescent="0.3">
      <c r="A27" s="287"/>
      <c r="B27" s="288"/>
      <c r="C27" s="289"/>
      <c r="D27" s="290"/>
      <c r="E27" s="291"/>
      <c r="F27" s="290"/>
      <c r="G27" s="291"/>
      <c r="H27" s="292" t="str">
        <f t="shared" si="0"/>
        <v>_</v>
      </c>
      <c r="I27" s="292" t="str">
        <f t="shared" si="1"/>
        <v>_</v>
      </c>
      <c r="J27" s="581">
        <f t="shared" si="2"/>
        <v>0</v>
      </c>
      <c r="M27" s="6"/>
      <c r="O27" t="str">
        <f>TEXT(Codici!B29,"0#")&amp;" - "&amp;Codici!C29</f>
        <v>23 - G. Carità Papa</v>
      </c>
      <c r="V27" t="str">
        <f>TEXT(Codici!B71,"0#")&amp;" - "&amp;Codici!C71</f>
        <v>23 - Automezzi</v>
      </c>
    </row>
    <row r="28" spans="1:22" ht="18" customHeight="1" x14ac:dyDescent="0.3">
      <c r="A28" s="287"/>
      <c r="B28" s="288"/>
      <c r="C28" s="293"/>
      <c r="D28" s="290"/>
      <c r="E28" s="291"/>
      <c r="F28" s="290"/>
      <c r="G28" s="291"/>
      <c r="H28" s="292" t="str">
        <f t="shared" si="0"/>
        <v>_</v>
      </c>
      <c r="I28" s="292" t="str">
        <f t="shared" si="1"/>
        <v>_</v>
      </c>
      <c r="J28" s="581">
        <f t="shared" si="2"/>
        <v>0</v>
      </c>
      <c r="M28" s="6"/>
      <c r="O28" t="str">
        <f>TEXT(Codici!B30,"0#")&amp;" - "&amp;Codici!C30</f>
        <v>24 - G. Missionaria</v>
      </c>
      <c r="V28" t="str">
        <f>TEXT(Codici!B72,"0#")&amp;" - "&amp;Codici!C72</f>
        <v>24 - Messe collettive</v>
      </c>
    </row>
    <row r="29" spans="1:22" ht="18" customHeight="1" x14ac:dyDescent="0.3">
      <c r="A29" s="287"/>
      <c r="B29" s="288"/>
      <c r="C29" s="289"/>
      <c r="D29" s="290"/>
      <c r="E29" s="291"/>
      <c r="F29" s="290"/>
      <c r="G29" s="291"/>
      <c r="H29" s="292" t="str">
        <f t="shared" si="0"/>
        <v>_</v>
      </c>
      <c r="I29" s="292" t="str">
        <f t="shared" si="1"/>
        <v>_</v>
      </c>
      <c r="J29" s="581">
        <f t="shared" si="2"/>
        <v>0</v>
      </c>
      <c r="M29" s="6"/>
      <c r="O29" t="str">
        <f>TEXT(Codici!B31,"0#")&amp;" - "&amp;Codici!C31</f>
        <v>25 - G. Terra Santa</v>
      </c>
      <c r="V29" t="str">
        <f>TEXT(Codici!B73,"0#")&amp;" - "&amp;Codici!C73</f>
        <v>25 - Gestione beni</v>
      </c>
    </row>
    <row r="30" spans="1:22" ht="18" customHeight="1" x14ac:dyDescent="0.3">
      <c r="A30" s="287"/>
      <c r="B30" s="288"/>
      <c r="C30" s="293"/>
      <c r="D30" s="290"/>
      <c r="E30" s="291"/>
      <c r="F30" s="290"/>
      <c r="G30" s="291"/>
      <c r="H30" s="292" t="str">
        <f t="shared" si="0"/>
        <v>_</v>
      </c>
      <c r="I30" s="292" t="str">
        <f t="shared" si="1"/>
        <v>_</v>
      </c>
      <c r="J30" s="581">
        <f t="shared" si="2"/>
        <v>0</v>
      </c>
      <c r="M30" s="6"/>
      <c r="O30" t="str">
        <f>TEXT(Codici!B32,"0#")&amp;" - "&amp;Codici!C32</f>
        <v>26 - G. Migrazioni</v>
      </c>
      <c r="V30" t="str">
        <f>TEXT(Codici!B74,"0#")&amp;" - "&amp;Codici!C74</f>
        <v>26 - Imposte/Tasse</v>
      </c>
    </row>
    <row r="31" spans="1:22" ht="18" customHeight="1" x14ac:dyDescent="0.3">
      <c r="A31" s="287"/>
      <c r="B31" s="288"/>
      <c r="C31" s="289"/>
      <c r="D31" s="290"/>
      <c r="E31" s="291"/>
      <c r="F31" s="290"/>
      <c r="G31" s="291"/>
      <c r="H31" s="292" t="str">
        <f t="shared" si="0"/>
        <v>_</v>
      </c>
      <c r="I31" s="292" t="str">
        <f t="shared" si="1"/>
        <v>_</v>
      </c>
      <c r="J31" s="581">
        <f xml:space="preserve"> J30+N(D31)-N(F31)</f>
        <v>0</v>
      </c>
      <c r="M31" s="6"/>
      <c r="O31" t="str">
        <f>TEXT(Codici!B33,"0#")&amp;" - "&amp;Codici!C33</f>
        <v>27 - G. Università</v>
      </c>
      <c r="V31" t="str">
        <f>TEXT(Codici!B75,"0#")&amp;" - "&amp;Codici!C75</f>
        <v>27 - Altre uscite generiche</v>
      </c>
    </row>
    <row r="32" spans="1:22" ht="18" customHeight="1" x14ac:dyDescent="0.3">
      <c r="A32" s="287"/>
      <c r="B32" s="288"/>
      <c r="C32" s="293"/>
      <c r="D32" s="290"/>
      <c r="E32" s="291"/>
      <c r="F32" s="290"/>
      <c r="G32" s="291"/>
      <c r="H32" s="292" t="str">
        <f t="shared" si="0"/>
        <v>_</v>
      </c>
      <c r="I32" s="292" t="str">
        <f t="shared" si="1"/>
        <v>_</v>
      </c>
      <c r="J32" s="581">
        <f t="shared" si="2"/>
        <v>0</v>
      </c>
      <c r="M32" s="6"/>
      <c r="O32" t="str">
        <f>TEXT(Codici!B34,"0#")&amp;" - "&amp;Codici!C34</f>
        <v>28 - G. Seminario</v>
      </c>
      <c r="V32" t="str">
        <f>TEXT(Codici!B76,"0#")&amp;" - "&amp;Codici!C76</f>
        <v>28 - Debito Diocesi</v>
      </c>
    </row>
    <row r="33" spans="1:22" ht="18" customHeight="1" x14ac:dyDescent="0.3">
      <c r="A33" s="287"/>
      <c r="B33" s="288"/>
      <c r="C33" s="289"/>
      <c r="D33" s="290"/>
      <c r="E33" s="291"/>
      <c r="F33" s="290"/>
      <c r="G33" s="291"/>
      <c r="H33" s="292" t="str">
        <f t="shared" si="0"/>
        <v>_</v>
      </c>
      <c r="I33" s="292" t="str">
        <f t="shared" si="1"/>
        <v>_</v>
      </c>
      <c r="J33" s="581">
        <f t="shared" si="2"/>
        <v>0</v>
      </c>
      <c r="M33" s="6"/>
      <c r="O33" t="str">
        <f>TEXT(Codici!B35,"0#")&amp;" - "&amp;Codici!C35</f>
        <v>29 - G. Stampa diocesana</v>
      </c>
      <c r="V33" t="str">
        <f>TEXT(Codici!B77,"0#")&amp;" - "&amp;Codici!C77</f>
        <v>29 - Debito Enti</v>
      </c>
    </row>
    <row r="34" spans="1:22" ht="18" customHeight="1" x14ac:dyDescent="0.3">
      <c r="A34" s="287"/>
      <c r="B34" s="288"/>
      <c r="C34" s="293"/>
      <c r="D34" s="290"/>
      <c r="E34" s="291"/>
      <c r="F34" s="290"/>
      <c r="G34" s="291"/>
      <c r="H34" s="292" t="str">
        <f t="shared" si="0"/>
        <v>_</v>
      </c>
      <c r="I34" s="292" t="str">
        <f t="shared" si="1"/>
        <v>_</v>
      </c>
      <c r="J34" s="581">
        <f t="shared" si="2"/>
        <v>0</v>
      </c>
      <c r="M34" s="6"/>
      <c r="O34" t="str">
        <f>TEXT(Codici!B36,"0#")&amp;" - "&amp;Codici!C36</f>
        <v>30 - G. Infanzia M.</v>
      </c>
      <c r="V34" t="str">
        <f>TEXT(Codici!B78,"0#")&amp;" - "&amp;Codici!C78</f>
        <v>30 - Debito Privati</v>
      </c>
    </row>
    <row r="35" spans="1:22" ht="18" customHeight="1" x14ac:dyDescent="0.3">
      <c r="A35" s="287"/>
      <c r="B35" s="288"/>
      <c r="C35" s="289"/>
      <c r="D35" s="290"/>
      <c r="E35" s="291"/>
      <c r="F35" s="290"/>
      <c r="G35" s="291"/>
      <c r="H35" s="292" t="str">
        <f t="shared" si="0"/>
        <v>_</v>
      </c>
      <c r="I35" s="292" t="str">
        <f t="shared" si="1"/>
        <v>_</v>
      </c>
      <c r="J35" s="581">
        <f t="shared" si="2"/>
        <v>0</v>
      </c>
      <c r="K35" s="6"/>
      <c r="M35" s="6"/>
      <c r="O35" t="str">
        <f>TEXT(Codici!B37,"0#")&amp;" - "&amp;Codici!C37</f>
        <v>31 - G. Mal. lebbra</v>
      </c>
      <c r="V35" t="str">
        <f>TEXT(Codici!B79,"0#")&amp;" - "&amp;Codici!C79</f>
        <v>31 - G. Carità Papa</v>
      </c>
    </row>
    <row r="36" spans="1:22" ht="18" customHeight="1" x14ac:dyDescent="0.3">
      <c r="A36" s="287"/>
      <c r="B36" s="288"/>
      <c r="C36" s="293"/>
      <c r="D36" s="290"/>
      <c r="E36" s="291"/>
      <c r="F36" s="290"/>
      <c r="G36" s="291"/>
      <c r="H36" s="292" t="str">
        <f t="shared" si="0"/>
        <v>_</v>
      </c>
      <c r="I36" s="292" t="str">
        <f t="shared" si="1"/>
        <v>_</v>
      </c>
      <c r="J36" s="581">
        <f t="shared" si="2"/>
        <v>0</v>
      </c>
      <c r="K36" s="6"/>
      <c r="M36" s="6"/>
      <c r="O36" t="str">
        <f>TEXT(Codici!B38,"0#")&amp;" - "&amp;Codici!C38</f>
        <v>32 - G. Caritas</v>
      </c>
      <c r="V36" t="str">
        <f>TEXT(Codici!B80,"0#")&amp;" - "&amp;Codici!C80</f>
        <v>32 - G. Missionaria</v>
      </c>
    </row>
    <row r="37" spans="1:22" ht="18" customHeight="1" x14ac:dyDescent="0.3">
      <c r="A37" s="287"/>
      <c r="B37" s="288"/>
      <c r="C37" s="289"/>
      <c r="D37" s="290"/>
      <c r="E37" s="291"/>
      <c r="F37" s="290"/>
      <c r="G37" s="291"/>
      <c r="H37" s="292" t="str">
        <f t="shared" si="0"/>
        <v>_</v>
      </c>
      <c r="I37" s="292" t="str">
        <f t="shared" si="1"/>
        <v>_</v>
      </c>
      <c r="J37" s="581">
        <f t="shared" si="2"/>
        <v>0</v>
      </c>
      <c r="K37" s="6"/>
      <c r="M37" s="6"/>
      <c r="O37" t="str">
        <f>TEXT(Codici!B39,"0#")&amp;" - "&amp;Codici!C39</f>
        <v>33 - Altre Giornate</v>
      </c>
      <c r="V37" t="str">
        <f>TEXT(Codici!B81,"0#")&amp;" - "&amp;Codici!C81</f>
        <v>33 - G. Terra Santa</v>
      </c>
    </row>
    <row r="38" spans="1:22" ht="18" customHeight="1" x14ac:dyDescent="0.3">
      <c r="A38" s="287"/>
      <c r="B38" s="288"/>
      <c r="C38" s="293"/>
      <c r="D38" s="290"/>
      <c r="E38" s="291"/>
      <c r="F38" s="290"/>
      <c r="G38" s="291"/>
      <c r="H38" s="292" t="str">
        <f t="shared" si="0"/>
        <v>_</v>
      </c>
      <c r="I38" s="292" t="str">
        <f t="shared" si="1"/>
        <v>_</v>
      </c>
      <c r="J38" s="581">
        <f t="shared" si="2"/>
        <v>0</v>
      </c>
      <c r="K38" s="6"/>
      <c r="M38" s="6"/>
      <c r="O38" t="str">
        <f>TEXT(Codici!B40,"0#")&amp;" - "&amp;Codici!C40</f>
        <v>34 - Prelievo da banca</v>
      </c>
      <c r="V38" t="str">
        <f>TEXT(Codici!B82,"0#")&amp;" - "&amp;Codici!C82</f>
        <v>34 - G. Migrazioni</v>
      </c>
    </row>
    <row r="39" spans="1:22" ht="18" customHeight="1" x14ac:dyDescent="0.3">
      <c r="A39" s="287"/>
      <c r="B39" s="288"/>
      <c r="C39" s="289"/>
      <c r="D39" s="290"/>
      <c r="E39" s="291"/>
      <c r="F39" s="290"/>
      <c r="G39" s="291"/>
      <c r="H39" s="292" t="str">
        <f t="shared" si="0"/>
        <v>_</v>
      </c>
      <c r="I39" s="292" t="str">
        <f t="shared" si="1"/>
        <v>_</v>
      </c>
      <c r="J39" s="581">
        <f t="shared" si="2"/>
        <v>0</v>
      </c>
      <c r="K39" s="6"/>
      <c r="V39" t="str">
        <f>TEXT(Codici!B83,"0#")&amp;" - "&amp;Codici!C83</f>
        <v>35 - G. Università</v>
      </c>
    </row>
    <row r="40" spans="1:22" ht="18" customHeight="1" x14ac:dyDescent="0.3">
      <c r="A40" s="287"/>
      <c r="B40" s="288"/>
      <c r="C40" s="293"/>
      <c r="D40" s="290"/>
      <c r="E40" s="291"/>
      <c r="F40" s="290"/>
      <c r="G40" s="291"/>
      <c r="H40" s="292" t="str">
        <f t="shared" si="0"/>
        <v>_</v>
      </c>
      <c r="I40" s="292" t="str">
        <f t="shared" si="1"/>
        <v>_</v>
      </c>
      <c r="J40" s="581">
        <f t="shared" si="2"/>
        <v>0</v>
      </c>
      <c r="K40" s="6"/>
      <c r="V40" t="str">
        <f>TEXT(Codici!B84,"0#")&amp;" - "&amp;Codici!C84</f>
        <v>36 - G. Seminario</v>
      </c>
    </row>
    <row r="41" spans="1:22" ht="18" customHeight="1" x14ac:dyDescent="0.3">
      <c r="A41" s="287"/>
      <c r="B41" s="288"/>
      <c r="C41" s="289"/>
      <c r="D41" s="290"/>
      <c r="E41" s="291"/>
      <c r="F41" s="290"/>
      <c r="G41" s="291"/>
      <c r="H41" s="292" t="str">
        <f t="shared" si="0"/>
        <v>_</v>
      </c>
      <c r="I41" s="292" t="str">
        <f t="shared" si="1"/>
        <v>_</v>
      </c>
      <c r="J41" s="581">
        <f t="shared" si="2"/>
        <v>0</v>
      </c>
      <c r="K41" s="6"/>
      <c r="M41" s="5"/>
      <c r="V41" t="str">
        <f>TEXT(Codici!B85,"0#")&amp;" - "&amp;Codici!C85</f>
        <v>37 - G. Stampa Dioc.</v>
      </c>
    </row>
    <row r="42" spans="1:22" ht="18" customHeight="1" x14ac:dyDescent="0.3">
      <c r="A42" s="287"/>
      <c r="B42" s="288"/>
      <c r="C42" s="293"/>
      <c r="D42" s="290"/>
      <c r="E42" s="291"/>
      <c r="F42" s="290"/>
      <c r="G42" s="291"/>
      <c r="H42" s="292" t="str">
        <f t="shared" si="0"/>
        <v>_</v>
      </c>
      <c r="I42" s="292" t="str">
        <f t="shared" si="1"/>
        <v>_</v>
      </c>
      <c r="J42" s="581">
        <f t="shared" si="2"/>
        <v>0</v>
      </c>
      <c r="K42" s="6"/>
      <c r="V42" t="str">
        <f>TEXT(Codici!B86,"0#")&amp;" - "&amp;Codici!C86</f>
        <v>38 - G. Infanzia M.</v>
      </c>
    </row>
    <row r="43" spans="1:22" ht="18" customHeight="1" x14ac:dyDescent="0.3">
      <c r="A43" s="287"/>
      <c r="B43" s="288"/>
      <c r="C43" s="289"/>
      <c r="D43" s="290"/>
      <c r="E43" s="291"/>
      <c r="F43" s="290"/>
      <c r="G43" s="291"/>
      <c r="H43" s="292" t="str">
        <f t="shared" si="0"/>
        <v>_</v>
      </c>
      <c r="I43" s="292" t="str">
        <f t="shared" si="1"/>
        <v>_</v>
      </c>
      <c r="J43" s="581">
        <f t="shared" si="2"/>
        <v>0</v>
      </c>
      <c r="K43" s="6"/>
      <c r="V43" t="str">
        <f>TEXT(Codici!B87,"0#")&amp;" - "&amp;Codici!C87</f>
        <v>39 - G. Mal. Lebbra</v>
      </c>
    </row>
    <row r="44" spans="1:22" ht="18" customHeight="1" x14ac:dyDescent="0.3">
      <c r="A44" s="287"/>
      <c r="B44" s="288"/>
      <c r="C44" s="293"/>
      <c r="D44" s="290"/>
      <c r="E44" s="291"/>
      <c r="F44" s="290"/>
      <c r="G44" s="291"/>
      <c r="H44" s="292" t="str">
        <f t="shared" si="0"/>
        <v>_</v>
      </c>
      <c r="I44" s="292" t="str">
        <f t="shared" si="1"/>
        <v>_</v>
      </c>
      <c r="J44" s="581">
        <f t="shared" si="2"/>
        <v>0</v>
      </c>
      <c r="K44" s="6"/>
      <c r="V44" t="str">
        <f>TEXT(Codici!B88,"0#")&amp;" - "&amp;Codici!C88</f>
        <v>40 - G. Caritas</v>
      </c>
    </row>
    <row r="45" spans="1:22" ht="18" customHeight="1" x14ac:dyDescent="0.3">
      <c r="A45" s="287"/>
      <c r="B45" s="288"/>
      <c r="C45" s="289"/>
      <c r="D45" s="290"/>
      <c r="E45" s="291"/>
      <c r="F45" s="290"/>
      <c r="G45" s="291"/>
      <c r="H45" s="292" t="str">
        <f t="shared" si="0"/>
        <v>_</v>
      </c>
      <c r="I45" s="292" t="str">
        <f t="shared" si="1"/>
        <v>_</v>
      </c>
      <c r="J45" s="581">
        <f t="shared" si="2"/>
        <v>0</v>
      </c>
      <c r="K45" s="6"/>
      <c r="V45" t="str">
        <f>TEXT(Codici!B89,"0#")&amp;" - "&amp;Codici!C89</f>
        <v>41 - Altre Giornate</v>
      </c>
    </row>
    <row r="46" spans="1:22" ht="18" customHeight="1" x14ac:dyDescent="0.3">
      <c r="A46" s="287"/>
      <c r="B46" s="288"/>
      <c r="C46" s="293"/>
      <c r="D46" s="290"/>
      <c r="E46" s="291"/>
      <c r="F46" s="290"/>
      <c r="G46" s="291"/>
      <c r="H46" s="292" t="str">
        <f t="shared" si="0"/>
        <v>_</v>
      </c>
      <c r="I46" s="292" t="str">
        <f t="shared" si="1"/>
        <v>_</v>
      </c>
      <c r="J46" s="581">
        <f t="shared" si="2"/>
        <v>0</v>
      </c>
      <c r="K46" s="6"/>
      <c r="V46" t="str">
        <f>TEXT(Codici!B90,"0#")&amp;" - "&amp;Codici!C90</f>
        <v>42 - Versamamento in banca</v>
      </c>
    </row>
    <row r="47" spans="1:22" ht="18" customHeight="1" x14ac:dyDescent="0.3">
      <c r="A47" s="287"/>
      <c r="B47" s="288"/>
      <c r="C47" s="289"/>
      <c r="D47" s="290"/>
      <c r="E47" s="291"/>
      <c r="F47" s="290" t="s">
        <v>340</v>
      </c>
      <c r="G47" s="291"/>
      <c r="H47" s="292" t="str">
        <f t="shared" si="0"/>
        <v>_</v>
      </c>
      <c r="I47" s="292" t="str">
        <f t="shared" si="1"/>
        <v>_</v>
      </c>
      <c r="J47" s="581">
        <f t="shared" si="2"/>
        <v>0</v>
      </c>
      <c r="K47" s="6"/>
    </row>
    <row r="48" spans="1:22" ht="18" customHeight="1" x14ac:dyDescent="0.3">
      <c r="A48" s="287"/>
      <c r="B48" s="288"/>
      <c r="C48" s="293"/>
      <c r="D48" s="290"/>
      <c r="E48" s="291"/>
      <c r="F48" s="290" t="s">
        <v>340</v>
      </c>
      <c r="G48" s="291"/>
      <c r="H48" s="292" t="str">
        <f t="shared" si="0"/>
        <v>_</v>
      </c>
      <c r="I48" s="292" t="str">
        <f t="shared" si="1"/>
        <v>_</v>
      </c>
      <c r="J48" s="581">
        <f t="shared" si="2"/>
        <v>0</v>
      </c>
      <c r="K48" s="6"/>
    </row>
    <row r="49" spans="1:11" ht="18" customHeight="1" x14ac:dyDescent="0.3">
      <c r="A49" s="287"/>
      <c r="B49" s="288"/>
      <c r="C49" s="289"/>
      <c r="D49" s="290"/>
      <c r="E49" s="291"/>
      <c r="F49" s="290" t="s">
        <v>340</v>
      </c>
      <c r="G49" s="291"/>
      <c r="H49" s="292" t="str">
        <f t="shared" si="0"/>
        <v>_</v>
      </c>
      <c r="I49" s="292" t="str">
        <f t="shared" si="1"/>
        <v>_</v>
      </c>
      <c r="J49" s="581">
        <f t="shared" si="2"/>
        <v>0</v>
      </c>
      <c r="K49" s="6"/>
    </row>
    <row r="50" spans="1:11" ht="18" customHeight="1" x14ac:dyDescent="0.3">
      <c r="A50" s="287"/>
      <c r="B50" s="288"/>
      <c r="C50" s="293"/>
      <c r="D50" s="290"/>
      <c r="E50" s="291"/>
      <c r="F50" s="290" t="s">
        <v>340</v>
      </c>
      <c r="G50" s="291"/>
      <c r="H50" s="292" t="str">
        <f t="shared" si="0"/>
        <v>_</v>
      </c>
      <c r="I50" s="292" t="str">
        <f t="shared" si="1"/>
        <v>_</v>
      </c>
      <c r="J50" s="581">
        <f t="shared" si="2"/>
        <v>0</v>
      </c>
      <c r="K50" s="6"/>
    </row>
    <row r="51" spans="1:11" ht="18" customHeight="1" x14ac:dyDescent="0.3">
      <c r="A51" s="287"/>
      <c r="B51" s="288"/>
      <c r="C51" s="289"/>
      <c r="D51" s="290"/>
      <c r="E51" s="291"/>
      <c r="F51" s="290" t="s">
        <v>340</v>
      </c>
      <c r="G51" s="291"/>
      <c r="H51" s="292" t="str">
        <f t="shared" si="0"/>
        <v>_</v>
      </c>
      <c r="I51" s="292" t="str">
        <f t="shared" si="1"/>
        <v>_</v>
      </c>
      <c r="J51" s="581">
        <f t="shared" si="2"/>
        <v>0</v>
      </c>
      <c r="K51" s="6"/>
    </row>
    <row r="52" spans="1:11" ht="18" customHeight="1" x14ac:dyDescent="0.3">
      <c r="A52" s="287"/>
      <c r="B52" s="288"/>
      <c r="C52" s="293"/>
      <c r="D52" s="290"/>
      <c r="E52" s="291"/>
      <c r="F52" s="290" t="s">
        <v>340</v>
      </c>
      <c r="G52" s="291"/>
      <c r="H52" s="292" t="str">
        <f t="shared" si="0"/>
        <v>_</v>
      </c>
      <c r="I52" s="292" t="str">
        <f t="shared" si="1"/>
        <v>_</v>
      </c>
      <c r="J52" s="581">
        <f t="shared" si="2"/>
        <v>0</v>
      </c>
      <c r="K52" s="6"/>
    </row>
    <row r="53" spans="1:11" ht="18" customHeight="1" x14ac:dyDescent="0.3">
      <c r="A53" s="287"/>
      <c r="B53" s="288"/>
      <c r="C53" s="289"/>
      <c r="D53" s="290"/>
      <c r="E53" s="291"/>
      <c r="F53" s="290" t="s">
        <v>340</v>
      </c>
      <c r="G53" s="291"/>
      <c r="H53" s="292" t="str">
        <f t="shared" si="0"/>
        <v>_</v>
      </c>
      <c r="I53" s="292" t="str">
        <f t="shared" si="1"/>
        <v>_</v>
      </c>
      <c r="J53" s="581">
        <f t="shared" si="2"/>
        <v>0</v>
      </c>
      <c r="K53" s="6"/>
    </row>
    <row r="54" spans="1:11" ht="18" customHeight="1" x14ac:dyDescent="0.3">
      <c r="A54" s="287"/>
      <c r="B54" s="288"/>
      <c r="C54" s="293"/>
      <c r="D54" s="290"/>
      <c r="E54" s="291"/>
      <c r="F54" s="290" t="s">
        <v>340</v>
      </c>
      <c r="G54" s="291"/>
      <c r="H54" s="292" t="str">
        <f t="shared" si="0"/>
        <v>_</v>
      </c>
      <c r="I54" s="292" t="str">
        <f t="shared" si="1"/>
        <v>_</v>
      </c>
      <c r="J54" s="581">
        <f t="shared" si="2"/>
        <v>0</v>
      </c>
      <c r="K54" s="6"/>
    </row>
    <row r="55" spans="1:11" ht="18" customHeight="1" x14ac:dyDescent="0.3">
      <c r="A55" s="287"/>
      <c r="B55" s="288"/>
      <c r="C55" s="289"/>
      <c r="D55" s="290"/>
      <c r="E55" s="291"/>
      <c r="F55" s="290" t="s">
        <v>340</v>
      </c>
      <c r="G55" s="291"/>
      <c r="H55" s="292" t="str">
        <f t="shared" si="0"/>
        <v>_</v>
      </c>
      <c r="I55" s="292" t="str">
        <f t="shared" si="1"/>
        <v>_</v>
      </c>
      <c r="J55" s="581">
        <f t="shared" si="2"/>
        <v>0</v>
      </c>
      <c r="K55" s="6"/>
    </row>
    <row r="56" spans="1:11" ht="18" customHeight="1" x14ac:dyDescent="0.3">
      <c r="A56" s="287"/>
      <c r="B56" s="288"/>
      <c r="C56" s="293"/>
      <c r="D56" s="290"/>
      <c r="E56" s="291"/>
      <c r="F56" s="290" t="s">
        <v>340</v>
      </c>
      <c r="G56" s="291"/>
      <c r="H56" s="292" t="str">
        <f t="shared" si="0"/>
        <v>_</v>
      </c>
      <c r="I56" s="292" t="str">
        <f t="shared" si="1"/>
        <v>_</v>
      </c>
      <c r="J56" s="581">
        <f t="shared" si="2"/>
        <v>0</v>
      </c>
      <c r="K56" s="6"/>
    </row>
    <row r="57" spans="1:11" ht="18" customHeight="1" x14ac:dyDescent="0.3">
      <c r="A57" s="287"/>
      <c r="B57" s="288"/>
      <c r="C57" s="289"/>
      <c r="D57" s="290"/>
      <c r="E57" s="291"/>
      <c r="F57" s="290" t="s">
        <v>340</v>
      </c>
      <c r="G57" s="291"/>
      <c r="H57" s="292" t="str">
        <f t="shared" si="0"/>
        <v>_</v>
      </c>
      <c r="I57" s="292" t="str">
        <f t="shared" si="1"/>
        <v>_</v>
      </c>
      <c r="J57" s="581">
        <f t="shared" si="2"/>
        <v>0</v>
      </c>
      <c r="K57" s="6"/>
    </row>
    <row r="58" spans="1:11" ht="18" customHeight="1" x14ac:dyDescent="0.3">
      <c r="A58" s="287"/>
      <c r="B58" s="288"/>
      <c r="C58" s="293"/>
      <c r="D58" s="290"/>
      <c r="E58" s="291"/>
      <c r="F58" s="290" t="s">
        <v>340</v>
      </c>
      <c r="G58" s="291"/>
      <c r="H58" s="292" t="str">
        <f t="shared" si="0"/>
        <v>_</v>
      </c>
      <c r="I58" s="292" t="str">
        <f t="shared" si="1"/>
        <v>_</v>
      </c>
      <c r="J58" s="581">
        <f t="shared" si="2"/>
        <v>0</v>
      </c>
      <c r="K58" s="6"/>
    </row>
    <row r="59" spans="1:11" ht="18" customHeight="1" x14ac:dyDescent="0.3">
      <c r="A59" s="287"/>
      <c r="B59" s="288"/>
      <c r="C59" s="289"/>
      <c r="D59" s="290"/>
      <c r="E59" s="291"/>
      <c r="F59" s="290" t="s">
        <v>340</v>
      </c>
      <c r="G59" s="291"/>
      <c r="H59" s="292" t="str">
        <f t="shared" si="0"/>
        <v>_</v>
      </c>
      <c r="I59" s="292" t="str">
        <f t="shared" si="1"/>
        <v>_</v>
      </c>
      <c r="J59" s="581">
        <f t="shared" si="2"/>
        <v>0</v>
      </c>
      <c r="K59" s="6"/>
    </row>
    <row r="60" spans="1:11" ht="18" customHeight="1" x14ac:dyDescent="0.3">
      <c r="A60" s="287"/>
      <c r="B60" s="288"/>
      <c r="C60" s="293"/>
      <c r="D60" s="290"/>
      <c r="E60" s="291"/>
      <c r="F60" s="290" t="s">
        <v>340</v>
      </c>
      <c r="G60" s="291"/>
      <c r="H60" s="292" t="str">
        <f t="shared" si="0"/>
        <v>_</v>
      </c>
      <c r="I60" s="292" t="str">
        <f t="shared" si="1"/>
        <v>_</v>
      </c>
      <c r="J60" s="581">
        <f t="shared" si="2"/>
        <v>0</v>
      </c>
      <c r="K60" s="6"/>
    </row>
    <row r="61" spans="1:11" ht="18" customHeight="1" x14ac:dyDescent="0.3">
      <c r="A61" s="287"/>
      <c r="B61" s="288"/>
      <c r="C61" s="289"/>
      <c r="D61" s="290"/>
      <c r="E61" s="291"/>
      <c r="F61" s="290" t="s">
        <v>340</v>
      </c>
      <c r="G61" s="291"/>
      <c r="H61" s="292" t="str">
        <f t="shared" si="0"/>
        <v>_</v>
      </c>
      <c r="I61" s="292" t="str">
        <f t="shared" si="1"/>
        <v>_</v>
      </c>
      <c r="J61" s="581">
        <f t="shared" si="2"/>
        <v>0</v>
      </c>
      <c r="K61" s="6"/>
    </row>
    <row r="62" spans="1:11" ht="18" customHeight="1" x14ac:dyDescent="0.3">
      <c r="A62" s="287"/>
      <c r="B62" s="288"/>
      <c r="C62" s="293"/>
      <c r="D62" s="290"/>
      <c r="E62" s="291"/>
      <c r="F62" s="290" t="s">
        <v>340</v>
      </c>
      <c r="G62" s="291"/>
      <c r="H62" s="292" t="str">
        <f t="shared" si="0"/>
        <v>_</v>
      </c>
      <c r="I62" s="292" t="str">
        <f t="shared" si="1"/>
        <v>_</v>
      </c>
      <c r="J62" s="581">
        <f t="shared" si="2"/>
        <v>0</v>
      </c>
      <c r="K62" s="6"/>
    </row>
    <row r="63" spans="1:11" ht="18" customHeight="1" x14ac:dyDescent="0.3">
      <c r="A63" s="287"/>
      <c r="B63" s="288"/>
      <c r="C63" s="289"/>
      <c r="D63" s="290"/>
      <c r="E63" s="291"/>
      <c r="F63" s="290" t="s">
        <v>340</v>
      </c>
      <c r="G63" s="291"/>
      <c r="H63" s="292" t="str">
        <f t="shared" si="0"/>
        <v>_</v>
      </c>
      <c r="I63" s="292" t="str">
        <f t="shared" si="1"/>
        <v>_</v>
      </c>
      <c r="J63" s="581">
        <f t="shared" si="2"/>
        <v>0</v>
      </c>
      <c r="K63" s="6"/>
    </row>
    <row r="64" spans="1:11" ht="18" customHeight="1" x14ac:dyDescent="0.3">
      <c r="A64" s="287"/>
      <c r="B64" s="288"/>
      <c r="C64" s="293"/>
      <c r="D64" s="290"/>
      <c r="E64" s="291"/>
      <c r="F64" s="290" t="s">
        <v>340</v>
      </c>
      <c r="G64" s="291"/>
      <c r="H64" s="292" t="str">
        <f t="shared" si="0"/>
        <v>_</v>
      </c>
      <c r="I64" s="292" t="str">
        <f t="shared" si="1"/>
        <v>_</v>
      </c>
      <c r="J64" s="581">
        <f t="shared" si="2"/>
        <v>0</v>
      </c>
      <c r="K64" s="6"/>
    </row>
    <row r="65" spans="1:11" ht="18" customHeight="1" x14ac:dyDescent="0.3">
      <c r="A65" s="287"/>
      <c r="B65" s="288"/>
      <c r="C65" s="289"/>
      <c r="D65" s="290"/>
      <c r="E65" s="291"/>
      <c r="F65" s="290" t="s">
        <v>340</v>
      </c>
      <c r="G65" s="291"/>
      <c r="H65" s="292" t="str">
        <f t="shared" si="0"/>
        <v>_</v>
      </c>
      <c r="I65" s="292" t="str">
        <f t="shared" si="1"/>
        <v>_</v>
      </c>
      <c r="J65" s="581">
        <f t="shared" si="2"/>
        <v>0</v>
      </c>
      <c r="K65" s="6"/>
    </row>
    <row r="66" spans="1:11" ht="18" customHeight="1" x14ac:dyDescent="0.3">
      <c r="A66" s="287"/>
      <c r="B66" s="288"/>
      <c r="C66" s="293"/>
      <c r="D66" s="290"/>
      <c r="E66" s="291"/>
      <c r="F66" s="290" t="s">
        <v>340</v>
      </c>
      <c r="G66" s="291"/>
      <c r="H66" s="292" t="str">
        <f t="shared" si="0"/>
        <v>_</v>
      </c>
      <c r="I66" s="292" t="str">
        <f t="shared" si="1"/>
        <v>_</v>
      </c>
      <c r="J66" s="581">
        <f t="shared" si="2"/>
        <v>0</v>
      </c>
      <c r="K66" s="6"/>
    </row>
    <row r="67" spans="1:11" ht="18" customHeight="1" x14ac:dyDescent="0.3">
      <c r="A67" s="287"/>
      <c r="B67" s="288"/>
      <c r="C67" s="289"/>
      <c r="D67" s="290"/>
      <c r="E67" s="291"/>
      <c r="F67" s="290" t="s">
        <v>340</v>
      </c>
      <c r="G67" s="291"/>
      <c r="H67" s="292" t="str">
        <f t="shared" si="0"/>
        <v>_</v>
      </c>
      <c r="I67" s="292" t="str">
        <f t="shared" si="1"/>
        <v>_</v>
      </c>
      <c r="J67" s="581">
        <f t="shared" si="2"/>
        <v>0</v>
      </c>
      <c r="K67" s="6"/>
    </row>
    <row r="68" spans="1:11" ht="18" customHeight="1" x14ac:dyDescent="0.3">
      <c r="A68" s="287"/>
      <c r="B68" s="288"/>
      <c r="C68" s="293"/>
      <c r="D68" s="290"/>
      <c r="E68" s="291"/>
      <c r="F68" s="290" t="s">
        <v>340</v>
      </c>
      <c r="G68" s="291"/>
      <c r="H68" s="292" t="str">
        <f t="shared" si="0"/>
        <v>_</v>
      </c>
      <c r="I68" s="292" t="str">
        <f t="shared" si="1"/>
        <v>_</v>
      </c>
      <c r="J68" s="581">
        <f t="shared" si="2"/>
        <v>0</v>
      </c>
      <c r="K68" s="6"/>
    </row>
    <row r="69" spans="1:11" ht="18" customHeight="1" x14ac:dyDescent="0.2">
      <c r="A69" s="287"/>
      <c r="B69" s="288"/>
      <c r="C69" s="289"/>
      <c r="D69" s="290"/>
      <c r="E69" s="291"/>
      <c r="F69" s="290" t="s">
        <v>340</v>
      </c>
      <c r="G69" s="291"/>
      <c r="H69" s="292" t="str">
        <f t="shared" si="0"/>
        <v>_</v>
      </c>
      <c r="I69" s="292" t="str">
        <f t="shared" si="1"/>
        <v>_</v>
      </c>
      <c r="J69" s="581">
        <f t="shared" si="2"/>
        <v>0</v>
      </c>
    </row>
    <row r="70" spans="1:11" ht="18" customHeight="1" x14ac:dyDescent="0.2">
      <c r="A70" s="287"/>
      <c r="B70" s="288"/>
      <c r="C70" s="293"/>
      <c r="D70" s="290"/>
      <c r="E70" s="291"/>
      <c r="F70" s="290" t="s">
        <v>340</v>
      </c>
      <c r="G70" s="291"/>
      <c r="H70" s="292" t="str">
        <f t="shared" ref="H70:H133" si="3">CONCATENATE(A70,"_",LEFT(E70,2))</f>
        <v>_</v>
      </c>
      <c r="I70" s="292" t="str">
        <f t="shared" ref="I70:I133" si="4">CONCATENATE(A70,"_",LEFT(G70, 2))</f>
        <v>_</v>
      </c>
      <c r="J70" s="581">
        <f t="shared" si="2"/>
        <v>0</v>
      </c>
    </row>
    <row r="71" spans="1:11" ht="18" customHeight="1" x14ac:dyDescent="0.2">
      <c r="A71" s="287"/>
      <c r="B71" s="288"/>
      <c r="C71" s="289"/>
      <c r="D71" s="290"/>
      <c r="E71" s="291"/>
      <c r="F71" s="290" t="s">
        <v>340</v>
      </c>
      <c r="G71" s="291"/>
      <c r="H71" s="292" t="str">
        <f t="shared" si="3"/>
        <v>_</v>
      </c>
      <c r="I71" s="292" t="str">
        <f t="shared" si="4"/>
        <v>_</v>
      </c>
      <c r="J71" s="581">
        <f t="shared" ref="J71:J134" si="5" xml:space="preserve"> J70+N(D71)-N(F71)</f>
        <v>0</v>
      </c>
      <c r="K71" s="5"/>
    </row>
    <row r="72" spans="1:11" ht="18" customHeight="1" x14ac:dyDescent="0.2">
      <c r="A72" s="287"/>
      <c r="B72" s="288"/>
      <c r="C72" s="293"/>
      <c r="D72" s="290"/>
      <c r="E72" s="291"/>
      <c r="F72" s="290" t="s">
        <v>340</v>
      </c>
      <c r="G72" s="291"/>
      <c r="H72" s="292" t="str">
        <f t="shared" si="3"/>
        <v>_</v>
      </c>
      <c r="I72" s="292" t="str">
        <f t="shared" si="4"/>
        <v>_</v>
      </c>
      <c r="J72" s="581">
        <f t="shared" si="5"/>
        <v>0</v>
      </c>
    </row>
    <row r="73" spans="1:11" ht="18" customHeight="1" x14ac:dyDescent="0.2">
      <c r="A73" s="287"/>
      <c r="B73" s="288"/>
      <c r="C73" s="289"/>
      <c r="D73" s="290"/>
      <c r="E73" s="291"/>
      <c r="F73" s="290" t="s">
        <v>340</v>
      </c>
      <c r="G73" s="291"/>
      <c r="H73" s="292" t="str">
        <f t="shared" si="3"/>
        <v>_</v>
      </c>
      <c r="I73" s="292" t="str">
        <f t="shared" si="4"/>
        <v>_</v>
      </c>
      <c r="J73" s="581">
        <f t="shared" si="5"/>
        <v>0</v>
      </c>
    </row>
    <row r="74" spans="1:11" ht="18" customHeight="1" x14ac:dyDescent="0.2">
      <c r="A74" s="287"/>
      <c r="B74" s="288"/>
      <c r="C74" s="293"/>
      <c r="D74" s="290"/>
      <c r="E74" s="291"/>
      <c r="F74" s="290"/>
      <c r="G74" s="291"/>
      <c r="H74" s="292" t="str">
        <f t="shared" si="3"/>
        <v>_</v>
      </c>
      <c r="I74" s="292" t="str">
        <f t="shared" si="4"/>
        <v>_</v>
      </c>
      <c r="J74" s="581">
        <f t="shared" si="5"/>
        <v>0</v>
      </c>
    </row>
    <row r="75" spans="1:11" ht="18" customHeight="1" x14ac:dyDescent="0.2">
      <c r="A75" s="287"/>
      <c r="B75" s="288"/>
      <c r="C75" s="289"/>
      <c r="D75" s="290"/>
      <c r="E75" s="291"/>
      <c r="F75" s="290" t="s">
        <v>340</v>
      </c>
      <c r="G75" s="291"/>
      <c r="H75" s="292" t="str">
        <f t="shared" si="3"/>
        <v>_</v>
      </c>
      <c r="I75" s="292" t="str">
        <f t="shared" si="4"/>
        <v>_</v>
      </c>
      <c r="J75" s="581">
        <f t="shared" si="5"/>
        <v>0</v>
      </c>
    </row>
    <row r="76" spans="1:11" ht="18" customHeight="1" x14ac:dyDescent="0.2">
      <c r="A76" s="287"/>
      <c r="B76" s="288"/>
      <c r="C76" s="293"/>
      <c r="D76" s="290"/>
      <c r="E76" s="291"/>
      <c r="F76" s="290" t="s">
        <v>340</v>
      </c>
      <c r="G76" s="291"/>
      <c r="H76" s="292" t="str">
        <f t="shared" si="3"/>
        <v>_</v>
      </c>
      <c r="I76" s="292" t="str">
        <f t="shared" si="4"/>
        <v>_</v>
      </c>
      <c r="J76" s="581">
        <f t="shared" si="5"/>
        <v>0</v>
      </c>
    </row>
    <row r="77" spans="1:11" ht="18" customHeight="1" x14ac:dyDescent="0.2">
      <c r="A77" s="287"/>
      <c r="B77" s="288"/>
      <c r="C77" s="289"/>
      <c r="D77" s="290"/>
      <c r="E77" s="291"/>
      <c r="F77" s="290" t="s">
        <v>340</v>
      </c>
      <c r="G77" s="291"/>
      <c r="H77" s="292" t="str">
        <f t="shared" si="3"/>
        <v>_</v>
      </c>
      <c r="I77" s="292" t="str">
        <f t="shared" si="4"/>
        <v>_</v>
      </c>
      <c r="J77" s="581">
        <f t="shared" si="5"/>
        <v>0</v>
      </c>
    </row>
    <row r="78" spans="1:11" ht="18" customHeight="1" x14ac:dyDescent="0.2">
      <c r="A78" s="287"/>
      <c r="B78" s="288"/>
      <c r="C78" s="293"/>
      <c r="D78" s="290"/>
      <c r="E78" s="291"/>
      <c r="F78" s="290" t="s">
        <v>340</v>
      </c>
      <c r="G78" s="291"/>
      <c r="H78" s="292" t="str">
        <f t="shared" si="3"/>
        <v>_</v>
      </c>
      <c r="I78" s="292" t="str">
        <f t="shared" si="4"/>
        <v>_</v>
      </c>
      <c r="J78" s="581">
        <f t="shared" si="5"/>
        <v>0</v>
      </c>
    </row>
    <row r="79" spans="1:11" ht="18" customHeight="1" x14ac:dyDescent="0.2">
      <c r="A79" s="287"/>
      <c r="B79" s="288"/>
      <c r="C79" s="289"/>
      <c r="D79" s="290"/>
      <c r="E79" s="291"/>
      <c r="F79" s="290" t="s">
        <v>340</v>
      </c>
      <c r="G79" s="291"/>
      <c r="H79" s="292" t="str">
        <f t="shared" si="3"/>
        <v>_</v>
      </c>
      <c r="I79" s="292" t="str">
        <f t="shared" si="4"/>
        <v>_</v>
      </c>
      <c r="J79" s="581">
        <f t="shared" si="5"/>
        <v>0</v>
      </c>
    </row>
    <row r="80" spans="1:11" ht="18" customHeight="1" x14ac:dyDescent="0.2">
      <c r="A80" s="287"/>
      <c r="B80" s="288"/>
      <c r="C80" s="293"/>
      <c r="D80" s="290"/>
      <c r="E80" s="291"/>
      <c r="F80" s="290" t="s">
        <v>340</v>
      </c>
      <c r="G80" s="291"/>
      <c r="H80" s="292" t="str">
        <f t="shared" si="3"/>
        <v>_</v>
      </c>
      <c r="I80" s="292" t="str">
        <f t="shared" si="4"/>
        <v>_</v>
      </c>
      <c r="J80" s="581">
        <f t="shared" si="5"/>
        <v>0</v>
      </c>
    </row>
    <row r="81" spans="1:10" ht="18" customHeight="1" x14ac:dyDescent="0.2">
      <c r="A81" s="287"/>
      <c r="B81" s="288"/>
      <c r="C81" s="289"/>
      <c r="D81" s="290"/>
      <c r="E81" s="291"/>
      <c r="F81" s="290" t="s">
        <v>340</v>
      </c>
      <c r="G81" s="291"/>
      <c r="H81" s="292" t="str">
        <f t="shared" si="3"/>
        <v>_</v>
      </c>
      <c r="I81" s="292" t="str">
        <f t="shared" si="4"/>
        <v>_</v>
      </c>
      <c r="J81" s="581">
        <f t="shared" si="5"/>
        <v>0</v>
      </c>
    </row>
    <row r="82" spans="1:10" ht="18" customHeight="1" x14ac:dyDescent="0.2">
      <c r="A82" s="287"/>
      <c r="B82" s="288"/>
      <c r="C82" s="293"/>
      <c r="D82" s="290"/>
      <c r="E82" s="291"/>
      <c r="F82" s="290" t="s">
        <v>340</v>
      </c>
      <c r="G82" s="291"/>
      <c r="H82" s="292" t="str">
        <f t="shared" si="3"/>
        <v>_</v>
      </c>
      <c r="I82" s="292" t="str">
        <f t="shared" si="4"/>
        <v>_</v>
      </c>
      <c r="J82" s="581">
        <f t="shared" si="5"/>
        <v>0</v>
      </c>
    </row>
    <row r="83" spans="1:10" ht="18" customHeight="1" x14ac:dyDescent="0.2">
      <c r="A83" s="287"/>
      <c r="B83" s="288"/>
      <c r="C83" s="289"/>
      <c r="D83" s="290"/>
      <c r="E83" s="291"/>
      <c r="F83" s="290" t="s">
        <v>340</v>
      </c>
      <c r="G83" s="291"/>
      <c r="H83" s="292" t="str">
        <f t="shared" si="3"/>
        <v>_</v>
      </c>
      <c r="I83" s="292" t="str">
        <f t="shared" si="4"/>
        <v>_</v>
      </c>
      <c r="J83" s="581">
        <f t="shared" si="5"/>
        <v>0</v>
      </c>
    </row>
    <row r="84" spans="1:10" ht="18" customHeight="1" x14ac:dyDescent="0.2">
      <c r="A84" s="287"/>
      <c r="B84" s="288"/>
      <c r="C84" s="293"/>
      <c r="D84" s="290"/>
      <c r="E84" s="291"/>
      <c r="F84" s="290" t="s">
        <v>340</v>
      </c>
      <c r="G84" s="291"/>
      <c r="H84" s="292" t="str">
        <f t="shared" si="3"/>
        <v>_</v>
      </c>
      <c r="I84" s="292" t="str">
        <f t="shared" si="4"/>
        <v>_</v>
      </c>
      <c r="J84" s="581">
        <f t="shared" si="5"/>
        <v>0</v>
      </c>
    </row>
    <row r="85" spans="1:10" ht="18" customHeight="1" x14ac:dyDescent="0.2">
      <c r="A85" s="287"/>
      <c r="B85" s="288"/>
      <c r="C85" s="289"/>
      <c r="D85" s="290"/>
      <c r="E85" s="291"/>
      <c r="F85" s="290" t="s">
        <v>340</v>
      </c>
      <c r="G85" s="291"/>
      <c r="H85" s="292" t="str">
        <f t="shared" si="3"/>
        <v>_</v>
      </c>
      <c r="I85" s="292" t="str">
        <f t="shared" si="4"/>
        <v>_</v>
      </c>
      <c r="J85" s="581">
        <f t="shared" si="5"/>
        <v>0</v>
      </c>
    </row>
    <row r="86" spans="1:10" ht="18" customHeight="1" x14ac:dyDescent="0.2">
      <c r="A86" s="287"/>
      <c r="B86" s="288"/>
      <c r="C86" s="293"/>
      <c r="D86" s="290"/>
      <c r="E86" s="291"/>
      <c r="F86" s="290" t="s">
        <v>340</v>
      </c>
      <c r="G86" s="291"/>
      <c r="H86" s="292" t="str">
        <f t="shared" si="3"/>
        <v>_</v>
      </c>
      <c r="I86" s="292" t="str">
        <f t="shared" si="4"/>
        <v>_</v>
      </c>
      <c r="J86" s="581">
        <f t="shared" si="5"/>
        <v>0</v>
      </c>
    </row>
    <row r="87" spans="1:10" ht="18" customHeight="1" x14ac:dyDescent="0.2">
      <c r="A87" s="287"/>
      <c r="B87" s="288"/>
      <c r="C87" s="289"/>
      <c r="D87" s="290"/>
      <c r="E87" s="291"/>
      <c r="F87" s="290" t="s">
        <v>340</v>
      </c>
      <c r="G87" s="291"/>
      <c r="H87" s="292" t="str">
        <f t="shared" si="3"/>
        <v>_</v>
      </c>
      <c r="I87" s="292" t="str">
        <f t="shared" si="4"/>
        <v>_</v>
      </c>
      <c r="J87" s="581">
        <f t="shared" si="5"/>
        <v>0</v>
      </c>
    </row>
    <row r="88" spans="1:10" ht="18" customHeight="1" x14ac:dyDescent="0.2">
      <c r="A88" s="287"/>
      <c r="B88" s="288"/>
      <c r="C88" s="293"/>
      <c r="D88" s="290"/>
      <c r="E88" s="291"/>
      <c r="F88" s="290" t="s">
        <v>340</v>
      </c>
      <c r="G88" s="291"/>
      <c r="H88" s="292" t="str">
        <f t="shared" si="3"/>
        <v>_</v>
      </c>
      <c r="I88" s="292" t="str">
        <f t="shared" si="4"/>
        <v>_</v>
      </c>
      <c r="J88" s="581">
        <f t="shared" si="5"/>
        <v>0</v>
      </c>
    </row>
    <row r="89" spans="1:10" ht="18" customHeight="1" x14ac:dyDescent="0.2">
      <c r="A89" s="287"/>
      <c r="B89" s="288"/>
      <c r="C89" s="289"/>
      <c r="D89" s="290"/>
      <c r="E89" s="291"/>
      <c r="F89" s="290" t="s">
        <v>340</v>
      </c>
      <c r="G89" s="291"/>
      <c r="H89" s="292" t="str">
        <f t="shared" si="3"/>
        <v>_</v>
      </c>
      <c r="I89" s="292" t="str">
        <f t="shared" si="4"/>
        <v>_</v>
      </c>
      <c r="J89" s="581">
        <f t="shared" si="5"/>
        <v>0</v>
      </c>
    </row>
    <row r="90" spans="1:10" ht="18" customHeight="1" x14ac:dyDescent="0.2">
      <c r="A90" s="287"/>
      <c r="B90" s="288"/>
      <c r="C90" s="293"/>
      <c r="D90" s="290"/>
      <c r="E90" s="291"/>
      <c r="F90" s="290" t="s">
        <v>340</v>
      </c>
      <c r="G90" s="291"/>
      <c r="H90" s="292" t="str">
        <f t="shared" si="3"/>
        <v>_</v>
      </c>
      <c r="I90" s="292" t="str">
        <f t="shared" si="4"/>
        <v>_</v>
      </c>
      <c r="J90" s="581">
        <f t="shared" si="5"/>
        <v>0</v>
      </c>
    </row>
    <row r="91" spans="1:10" ht="18" customHeight="1" x14ac:dyDescent="0.2">
      <c r="A91" s="287"/>
      <c r="B91" s="288"/>
      <c r="C91" s="289"/>
      <c r="D91" s="290"/>
      <c r="E91" s="291"/>
      <c r="F91" s="290" t="s">
        <v>340</v>
      </c>
      <c r="G91" s="291"/>
      <c r="H91" s="292" t="str">
        <f t="shared" si="3"/>
        <v>_</v>
      </c>
      <c r="I91" s="292" t="str">
        <f t="shared" si="4"/>
        <v>_</v>
      </c>
      <c r="J91" s="581">
        <f t="shared" si="5"/>
        <v>0</v>
      </c>
    </row>
    <row r="92" spans="1:10" ht="18" customHeight="1" x14ac:dyDescent="0.2">
      <c r="A92" s="287"/>
      <c r="B92" s="288"/>
      <c r="C92" s="293"/>
      <c r="D92" s="290"/>
      <c r="E92" s="291"/>
      <c r="F92" s="290" t="s">
        <v>340</v>
      </c>
      <c r="G92" s="291"/>
      <c r="H92" s="292" t="str">
        <f t="shared" si="3"/>
        <v>_</v>
      </c>
      <c r="I92" s="292" t="str">
        <f t="shared" si="4"/>
        <v>_</v>
      </c>
      <c r="J92" s="581">
        <f t="shared" si="5"/>
        <v>0</v>
      </c>
    </row>
    <row r="93" spans="1:10" ht="18" customHeight="1" x14ac:dyDescent="0.2">
      <c r="A93" s="287"/>
      <c r="B93" s="288"/>
      <c r="C93" s="289"/>
      <c r="D93" s="290"/>
      <c r="E93" s="291"/>
      <c r="F93" s="290" t="s">
        <v>340</v>
      </c>
      <c r="G93" s="291"/>
      <c r="H93" s="292" t="str">
        <f t="shared" si="3"/>
        <v>_</v>
      </c>
      <c r="I93" s="292" t="str">
        <f t="shared" si="4"/>
        <v>_</v>
      </c>
      <c r="J93" s="581">
        <f t="shared" si="5"/>
        <v>0</v>
      </c>
    </row>
    <row r="94" spans="1:10" ht="18" customHeight="1" x14ac:dyDescent="0.2">
      <c r="A94" s="287"/>
      <c r="B94" s="288"/>
      <c r="C94" s="293"/>
      <c r="D94" s="290"/>
      <c r="E94" s="291"/>
      <c r="F94" s="290" t="s">
        <v>340</v>
      </c>
      <c r="G94" s="291"/>
      <c r="H94" s="292" t="str">
        <f t="shared" si="3"/>
        <v>_</v>
      </c>
      <c r="I94" s="292" t="str">
        <f t="shared" si="4"/>
        <v>_</v>
      </c>
      <c r="J94" s="581">
        <f t="shared" si="5"/>
        <v>0</v>
      </c>
    </row>
    <row r="95" spans="1:10" ht="18" customHeight="1" x14ac:dyDescent="0.2">
      <c r="A95" s="287"/>
      <c r="B95" s="288"/>
      <c r="C95" s="289"/>
      <c r="D95" s="290"/>
      <c r="E95" s="291"/>
      <c r="F95" s="290" t="s">
        <v>340</v>
      </c>
      <c r="G95" s="291"/>
      <c r="H95" s="292" t="str">
        <f t="shared" si="3"/>
        <v>_</v>
      </c>
      <c r="I95" s="292" t="str">
        <f t="shared" si="4"/>
        <v>_</v>
      </c>
      <c r="J95" s="581">
        <f t="shared" si="5"/>
        <v>0</v>
      </c>
    </row>
    <row r="96" spans="1:10" ht="18" customHeight="1" x14ac:dyDescent="0.2">
      <c r="A96" s="287"/>
      <c r="B96" s="288"/>
      <c r="C96" s="293"/>
      <c r="D96" s="290"/>
      <c r="E96" s="291"/>
      <c r="F96" s="290" t="s">
        <v>340</v>
      </c>
      <c r="G96" s="291"/>
      <c r="H96" s="292" t="str">
        <f t="shared" si="3"/>
        <v>_</v>
      </c>
      <c r="I96" s="292" t="str">
        <f t="shared" si="4"/>
        <v>_</v>
      </c>
      <c r="J96" s="581">
        <f t="shared" si="5"/>
        <v>0</v>
      </c>
    </row>
    <row r="97" spans="1:10" ht="18" customHeight="1" x14ac:dyDescent="0.2">
      <c r="A97" s="287"/>
      <c r="B97" s="288"/>
      <c r="C97" s="289"/>
      <c r="D97" s="290"/>
      <c r="E97" s="291"/>
      <c r="F97" s="290" t="s">
        <v>340</v>
      </c>
      <c r="G97" s="291"/>
      <c r="H97" s="292" t="str">
        <f t="shared" si="3"/>
        <v>_</v>
      </c>
      <c r="I97" s="292" t="str">
        <f t="shared" si="4"/>
        <v>_</v>
      </c>
      <c r="J97" s="581">
        <f t="shared" si="5"/>
        <v>0</v>
      </c>
    </row>
    <row r="98" spans="1:10" ht="18" customHeight="1" x14ac:dyDescent="0.2">
      <c r="A98" s="287"/>
      <c r="B98" s="288"/>
      <c r="C98" s="293"/>
      <c r="D98" s="290"/>
      <c r="E98" s="291"/>
      <c r="F98" s="290" t="s">
        <v>340</v>
      </c>
      <c r="G98" s="291"/>
      <c r="H98" s="292" t="str">
        <f t="shared" si="3"/>
        <v>_</v>
      </c>
      <c r="I98" s="292" t="str">
        <f t="shared" si="4"/>
        <v>_</v>
      </c>
      <c r="J98" s="581">
        <f t="shared" si="5"/>
        <v>0</v>
      </c>
    </row>
    <row r="99" spans="1:10" ht="18" customHeight="1" x14ac:dyDescent="0.2">
      <c r="A99" s="287"/>
      <c r="B99" s="288"/>
      <c r="C99" s="289"/>
      <c r="D99" s="290"/>
      <c r="E99" s="291"/>
      <c r="F99" s="290" t="s">
        <v>340</v>
      </c>
      <c r="G99" s="291"/>
      <c r="H99" s="292" t="str">
        <f t="shared" si="3"/>
        <v>_</v>
      </c>
      <c r="I99" s="292" t="str">
        <f t="shared" si="4"/>
        <v>_</v>
      </c>
      <c r="J99" s="581">
        <f t="shared" si="5"/>
        <v>0</v>
      </c>
    </row>
    <row r="100" spans="1:10" ht="18" customHeight="1" x14ac:dyDescent="0.2">
      <c r="A100" s="287"/>
      <c r="B100" s="288"/>
      <c r="C100" s="293"/>
      <c r="D100" s="290"/>
      <c r="E100" s="291"/>
      <c r="F100" s="290" t="s">
        <v>340</v>
      </c>
      <c r="G100" s="291"/>
      <c r="H100" s="292" t="str">
        <f t="shared" si="3"/>
        <v>_</v>
      </c>
      <c r="I100" s="292" t="str">
        <f t="shared" si="4"/>
        <v>_</v>
      </c>
      <c r="J100" s="581">
        <f t="shared" si="5"/>
        <v>0</v>
      </c>
    </row>
    <row r="101" spans="1:10" ht="18" customHeight="1" x14ac:dyDescent="0.2">
      <c r="A101" s="287"/>
      <c r="B101" s="288"/>
      <c r="C101" s="289"/>
      <c r="D101" s="290"/>
      <c r="E101" s="291"/>
      <c r="F101" s="290" t="s">
        <v>340</v>
      </c>
      <c r="G101" s="291"/>
      <c r="H101" s="292" t="str">
        <f t="shared" si="3"/>
        <v>_</v>
      </c>
      <c r="I101" s="292" t="str">
        <f t="shared" si="4"/>
        <v>_</v>
      </c>
      <c r="J101" s="581">
        <f t="shared" si="5"/>
        <v>0</v>
      </c>
    </row>
    <row r="102" spans="1:10" ht="18" customHeight="1" x14ac:dyDescent="0.2">
      <c r="A102" s="287"/>
      <c r="B102" s="288"/>
      <c r="C102" s="293"/>
      <c r="D102" s="290"/>
      <c r="E102" s="291"/>
      <c r="F102" s="290" t="s">
        <v>340</v>
      </c>
      <c r="G102" s="291"/>
      <c r="H102" s="292" t="str">
        <f t="shared" si="3"/>
        <v>_</v>
      </c>
      <c r="I102" s="292" t="str">
        <f t="shared" si="4"/>
        <v>_</v>
      </c>
      <c r="J102" s="581">
        <f t="shared" si="5"/>
        <v>0</v>
      </c>
    </row>
    <row r="103" spans="1:10" ht="18" customHeight="1" x14ac:dyDescent="0.2">
      <c r="A103" s="287"/>
      <c r="B103" s="288"/>
      <c r="C103" s="289"/>
      <c r="D103" s="290"/>
      <c r="E103" s="291"/>
      <c r="F103" s="290" t="s">
        <v>340</v>
      </c>
      <c r="G103" s="291"/>
      <c r="H103" s="292" t="str">
        <f t="shared" si="3"/>
        <v>_</v>
      </c>
      <c r="I103" s="292" t="str">
        <f t="shared" si="4"/>
        <v>_</v>
      </c>
      <c r="J103" s="581">
        <f t="shared" si="5"/>
        <v>0</v>
      </c>
    </row>
    <row r="104" spans="1:10" ht="18" customHeight="1" x14ac:dyDescent="0.2">
      <c r="A104" s="287"/>
      <c r="B104" s="288"/>
      <c r="C104" s="293"/>
      <c r="D104" s="290"/>
      <c r="E104" s="291"/>
      <c r="F104" s="290" t="s">
        <v>340</v>
      </c>
      <c r="G104" s="291"/>
      <c r="H104" s="292" t="str">
        <f t="shared" si="3"/>
        <v>_</v>
      </c>
      <c r="I104" s="292" t="str">
        <f t="shared" si="4"/>
        <v>_</v>
      </c>
      <c r="J104" s="581">
        <f t="shared" si="5"/>
        <v>0</v>
      </c>
    </row>
    <row r="105" spans="1:10" ht="18" customHeight="1" x14ac:dyDescent="0.2">
      <c r="A105" s="287"/>
      <c r="B105" s="288"/>
      <c r="C105" s="289"/>
      <c r="D105" s="290"/>
      <c r="E105" s="291"/>
      <c r="F105" s="290" t="s">
        <v>340</v>
      </c>
      <c r="G105" s="291"/>
      <c r="H105" s="292" t="str">
        <f t="shared" si="3"/>
        <v>_</v>
      </c>
      <c r="I105" s="292" t="str">
        <f t="shared" si="4"/>
        <v>_</v>
      </c>
      <c r="J105" s="581">
        <f t="shared" si="5"/>
        <v>0</v>
      </c>
    </row>
    <row r="106" spans="1:10" ht="18" customHeight="1" x14ac:dyDescent="0.2">
      <c r="A106" s="287"/>
      <c r="B106" s="288"/>
      <c r="C106" s="293"/>
      <c r="D106" s="290"/>
      <c r="E106" s="291"/>
      <c r="F106" s="290" t="s">
        <v>340</v>
      </c>
      <c r="G106" s="291"/>
      <c r="H106" s="292" t="str">
        <f t="shared" si="3"/>
        <v>_</v>
      </c>
      <c r="I106" s="292" t="str">
        <f t="shared" si="4"/>
        <v>_</v>
      </c>
      <c r="J106" s="581">
        <f t="shared" si="5"/>
        <v>0</v>
      </c>
    </row>
    <row r="107" spans="1:10" ht="18" customHeight="1" x14ac:dyDescent="0.2">
      <c r="A107" s="287"/>
      <c r="B107" s="288"/>
      <c r="C107" s="289"/>
      <c r="D107" s="290"/>
      <c r="E107" s="291"/>
      <c r="F107" s="290" t="s">
        <v>340</v>
      </c>
      <c r="G107" s="291"/>
      <c r="H107" s="292" t="str">
        <f t="shared" si="3"/>
        <v>_</v>
      </c>
      <c r="I107" s="292" t="str">
        <f t="shared" si="4"/>
        <v>_</v>
      </c>
      <c r="J107" s="581">
        <f t="shared" si="5"/>
        <v>0</v>
      </c>
    </row>
    <row r="108" spans="1:10" ht="18" customHeight="1" x14ac:dyDescent="0.2">
      <c r="A108" s="287"/>
      <c r="B108" s="288"/>
      <c r="C108" s="293"/>
      <c r="D108" s="290"/>
      <c r="E108" s="291"/>
      <c r="F108" s="290" t="s">
        <v>340</v>
      </c>
      <c r="G108" s="291"/>
      <c r="H108" s="292" t="str">
        <f t="shared" si="3"/>
        <v>_</v>
      </c>
      <c r="I108" s="292" t="str">
        <f t="shared" si="4"/>
        <v>_</v>
      </c>
      <c r="J108" s="581">
        <f t="shared" si="5"/>
        <v>0</v>
      </c>
    </row>
    <row r="109" spans="1:10" ht="18" customHeight="1" x14ac:dyDescent="0.2">
      <c r="A109" s="287"/>
      <c r="B109" s="288"/>
      <c r="C109" s="289"/>
      <c r="D109" s="290"/>
      <c r="E109" s="291"/>
      <c r="F109" s="290" t="s">
        <v>340</v>
      </c>
      <c r="G109" s="291"/>
      <c r="H109" s="292" t="str">
        <f t="shared" si="3"/>
        <v>_</v>
      </c>
      <c r="I109" s="292" t="str">
        <f t="shared" si="4"/>
        <v>_</v>
      </c>
      <c r="J109" s="581">
        <f t="shared" si="5"/>
        <v>0</v>
      </c>
    </row>
    <row r="110" spans="1:10" ht="18" customHeight="1" x14ac:dyDescent="0.2">
      <c r="A110" s="287"/>
      <c r="B110" s="288"/>
      <c r="C110" s="293"/>
      <c r="D110" s="290"/>
      <c r="E110" s="291"/>
      <c r="F110" s="290" t="s">
        <v>340</v>
      </c>
      <c r="G110" s="291"/>
      <c r="H110" s="292" t="str">
        <f t="shared" si="3"/>
        <v>_</v>
      </c>
      <c r="I110" s="292" t="str">
        <f t="shared" si="4"/>
        <v>_</v>
      </c>
      <c r="J110" s="581">
        <f t="shared" si="5"/>
        <v>0</v>
      </c>
    </row>
    <row r="111" spans="1:10" ht="18" customHeight="1" x14ac:dyDescent="0.2">
      <c r="A111" s="287"/>
      <c r="B111" s="288"/>
      <c r="C111" s="289"/>
      <c r="D111" s="290"/>
      <c r="E111" s="291"/>
      <c r="F111" s="290" t="s">
        <v>340</v>
      </c>
      <c r="G111" s="291"/>
      <c r="H111" s="292" t="str">
        <f t="shared" si="3"/>
        <v>_</v>
      </c>
      <c r="I111" s="292" t="str">
        <f t="shared" si="4"/>
        <v>_</v>
      </c>
      <c r="J111" s="581">
        <f t="shared" si="5"/>
        <v>0</v>
      </c>
    </row>
    <row r="112" spans="1:10" ht="18" customHeight="1" x14ac:dyDescent="0.2">
      <c r="A112" s="287"/>
      <c r="B112" s="288"/>
      <c r="C112" s="293"/>
      <c r="D112" s="290"/>
      <c r="E112" s="291"/>
      <c r="F112" s="290" t="s">
        <v>340</v>
      </c>
      <c r="G112" s="291"/>
      <c r="H112" s="292" t="str">
        <f t="shared" si="3"/>
        <v>_</v>
      </c>
      <c r="I112" s="292" t="str">
        <f t="shared" si="4"/>
        <v>_</v>
      </c>
      <c r="J112" s="581">
        <f t="shared" si="5"/>
        <v>0</v>
      </c>
    </row>
    <row r="113" spans="1:10" ht="18" customHeight="1" x14ac:dyDescent="0.2">
      <c r="A113" s="287"/>
      <c r="B113" s="288"/>
      <c r="C113" s="289"/>
      <c r="D113" s="290"/>
      <c r="E113" s="291"/>
      <c r="F113" s="290" t="s">
        <v>340</v>
      </c>
      <c r="G113" s="291"/>
      <c r="H113" s="292" t="str">
        <f t="shared" si="3"/>
        <v>_</v>
      </c>
      <c r="I113" s="292" t="str">
        <f t="shared" si="4"/>
        <v>_</v>
      </c>
      <c r="J113" s="581">
        <f t="shared" si="5"/>
        <v>0</v>
      </c>
    </row>
    <row r="114" spans="1:10" ht="18" customHeight="1" x14ac:dyDescent="0.2">
      <c r="A114" s="287"/>
      <c r="B114" s="288"/>
      <c r="C114" s="293"/>
      <c r="D114" s="290"/>
      <c r="E114" s="291"/>
      <c r="F114" s="290" t="s">
        <v>340</v>
      </c>
      <c r="G114" s="291"/>
      <c r="H114" s="292" t="str">
        <f t="shared" si="3"/>
        <v>_</v>
      </c>
      <c r="I114" s="292" t="str">
        <f t="shared" si="4"/>
        <v>_</v>
      </c>
      <c r="J114" s="581">
        <f t="shared" si="5"/>
        <v>0</v>
      </c>
    </row>
    <row r="115" spans="1:10" ht="18" customHeight="1" x14ac:dyDescent="0.2">
      <c r="A115" s="287"/>
      <c r="B115" s="288"/>
      <c r="C115" s="289"/>
      <c r="D115" s="290"/>
      <c r="E115" s="291"/>
      <c r="F115" s="290" t="s">
        <v>340</v>
      </c>
      <c r="G115" s="291"/>
      <c r="H115" s="292" t="str">
        <f t="shared" si="3"/>
        <v>_</v>
      </c>
      <c r="I115" s="292" t="str">
        <f t="shared" si="4"/>
        <v>_</v>
      </c>
      <c r="J115" s="581">
        <f t="shared" si="5"/>
        <v>0</v>
      </c>
    </row>
    <row r="116" spans="1:10" ht="18" customHeight="1" x14ac:dyDescent="0.2">
      <c r="A116" s="287"/>
      <c r="B116" s="288"/>
      <c r="C116" s="293"/>
      <c r="D116" s="290"/>
      <c r="E116" s="291"/>
      <c r="F116" s="290" t="s">
        <v>340</v>
      </c>
      <c r="G116" s="291"/>
      <c r="H116" s="292" t="str">
        <f t="shared" si="3"/>
        <v>_</v>
      </c>
      <c r="I116" s="292" t="str">
        <f t="shared" si="4"/>
        <v>_</v>
      </c>
      <c r="J116" s="581">
        <f t="shared" si="5"/>
        <v>0</v>
      </c>
    </row>
    <row r="117" spans="1:10" ht="18" customHeight="1" x14ac:dyDescent="0.2">
      <c r="A117" s="287"/>
      <c r="B117" s="288"/>
      <c r="C117" s="289"/>
      <c r="D117" s="290"/>
      <c r="E117" s="291"/>
      <c r="F117" s="290" t="s">
        <v>340</v>
      </c>
      <c r="G117" s="291"/>
      <c r="H117" s="292" t="str">
        <f t="shared" si="3"/>
        <v>_</v>
      </c>
      <c r="I117" s="292" t="str">
        <f t="shared" si="4"/>
        <v>_</v>
      </c>
      <c r="J117" s="581">
        <f t="shared" si="5"/>
        <v>0</v>
      </c>
    </row>
    <row r="118" spans="1:10" ht="18" customHeight="1" x14ac:dyDescent="0.2">
      <c r="A118" s="287"/>
      <c r="B118" s="288"/>
      <c r="C118" s="293"/>
      <c r="D118" s="290"/>
      <c r="E118" s="291"/>
      <c r="F118" s="290" t="s">
        <v>340</v>
      </c>
      <c r="G118" s="291"/>
      <c r="H118" s="292" t="str">
        <f t="shared" si="3"/>
        <v>_</v>
      </c>
      <c r="I118" s="292" t="str">
        <f t="shared" si="4"/>
        <v>_</v>
      </c>
      <c r="J118" s="581">
        <f t="shared" si="5"/>
        <v>0</v>
      </c>
    </row>
    <row r="119" spans="1:10" ht="18" customHeight="1" x14ac:dyDescent="0.2">
      <c r="A119" s="287"/>
      <c r="B119" s="288"/>
      <c r="C119" s="289"/>
      <c r="D119" s="290"/>
      <c r="E119" s="291"/>
      <c r="F119" s="290" t="s">
        <v>340</v>
      </c>
      <c r="G119" s="291"/>
      <c r="H119" s="292" t="str">
        <f t="shared" si="3"/>
        <v>_</v>
      </c>
      <c r="I119" s="292" t="str">
        <f t="shared" si="4"/>
        <v>_</v>
      </c>
      <c r="J119" s="581">
        <f t="shared" si="5"/>
        <v>0</v>
      </c>
    </row>
    <row r="120" spans="1:10" ht="18" customHeight="1" x14ac:dyDescent="0.2">
      <c r="A120" s="287"/>
      <c r="B120" s="288"/>
      <c r="C120" s="293"/>
      <c r="D120" s="290"/>
      <c r="E120" s="291"/>
      <c r="F120" s="290" t="s">
        <v>340</v>
      </c>
      <c r="G120" s="291"/>
      <c r="H120" s="292" t="str">
        <f t="shared" si="3"/>
        <v>_</v>
      </c>
      <c r="I120" s="292" t="str">
        <f t="shared" si="4"/>
        <v>_</v>
      </c>
      <c r="J120" s="581">
        <f t="shared" si="5"/>
        <v>0</v>
      </c>
    </row>
    <row r="121" spans="1:10" ht="18" customHeight="1" x14ac:dyDescent="0.2">
      <c r="A121" s="287"/>
      <c r="B121" s="288"/>
      <c r="C121" s="289"/>
      <c r="D121" s="290"/>
      <c r="E121" s="291"/>
      <c r="F121" s="290" t="s">
        <v>340</v>
      </c>
      <c r="G121" s="291"/>
      <c r="H121" s="292" t="str">
        <f t="shared" si="3"/>
        <v>_</v>
      </c>
      <c r="I121" s="292" t="str">
        <f t="shared" si="4"/>
        <v>_</v>
      </c>
      <c r="J121" s="581">
        <f t="shared" si="5"/>
        <v>0</v>
      </c>
    </row>
    <row r="122" spans="1:10" ht="18" customHeight="1" x14ac:dyDescent="0.2">
      <c r="A122" s="287"/>
      <c r="B122" s="288"/>
      <c r="C122" s="293"/>
      <c r="D122" s="290"/>
      <c r="E122" s="291"/>
      <c r="F122" s="290" t="s">
        <v>340</v>
      </c>
      <c r="G122" s="291"/>
      <c r="H122" s="292" t="str">
        <f t="shared" si="3"/>
        <v>_</v>
      </c>
      <c r="I122" s="292" t="str">
        <f t="shared" si="4"/>
        <v>_</v>
      </c>
      <c r="J122" s="581">
        <f t="shared" si="5"/>
        <v>0</v>
      </c>
    </row>
    <row r="123" spans="1:10" ht="18" customHeight="1" x14ac:dyDescent="0.2">
      <c r="A123" s="287"/>
      <c r="B123" s="288"/>
      <c r="C123" s="289"/>
      <c r="D123" s="290"/>
      <c r="E123" s="291"/>
      <c r="F123" s="290" t="s">
        <v>340</v>
      </c>
      <c r="G123" s="291"/>
      <c r="H123" s="292" t="str">
        <f t="shared" si="3"/>
        <v>_</v>
      </c>
      <c r="I123" s="292" t="str">
        <f t="shared" si="4"/>
        <v>_</v>
      </c>
      <c r="J123" s="581">
        <f t="shared" si="5"/>
        <v>0</v>
      </c>
    </row>
    <row r="124" spans="1:10" ht="18" customHeight="1" x14ac:dyDescent="0.2">
      <c r="A124" s="287"/>
      <c r="B124" s="288"/>
      <c r="C124" s="293"/>
      <c r="D124" s="290"/>
      <c r="E124" s="291"/>
      <c r="F124" s="290" t="s">
        <v>340</v>
      </c>
      <c r="G124" s="291"/>
      <c r="H124" s="292" t="str">
        <f t="shared" si="3"/>
        <v>_</v>
      </c>
      <c r="I124" s="292" t="str">
        <f t="shared" si="4"/>
        <v>_</v>
      </c>
      <c r="J124" s="581">
        <f t="shared" si="5"/>
        <v>0</v>
      </c>
    </row>
    <row r="125" spans="1:10" ht="18" customHeight="1" x14ac:dyDescent="0.2">
      <c r="A125" s="287"/>
      <c r="B125" s="288"/>
      <c r="C125" s="289"/>
      <c r="D125" s="290"/>
      <c r="E125" s="291"/>
      <c r="F125" s="290" t="s">
        <v>340</v>
      </c>
      <c r="G125" s="291"/>
      <c r="H125" s="292" t="str">
        <f t="shared" si="3"/>
        <v>_</v>
      </c>
      <c r="I125" s="292" t="str">
        <f t="shared" si="4"/>
        <v>_</v>
      </c>
      <c r="J125" s="581">
        <f t="shared" si="5"/>
        <v>0</v>
      </c>
    </row>
    <row r="126" spans="1:10" ht="18" customHeight="1" x14ac:dyDescent="0.2">
      <c r="A126" s="287"/>
      <c r="B126" s="288"/>
      <c r="C126" s="293"/>
      <c r="D126" s="290"/>
      <c r="E126" s="291"/>
      <c r="F126" s="290" t="s">
        <v>340</v>
      </c>
      <c r="G126" s="291"/>
      <c r="H126" s="292" t="str">
        <f t="shared" si="3"/>
        <v>_</v>
      </c>
      <c r="I126" s="292" t="str">
        <f t="shared" si="4"/>
        <v>_</v>
      </c>
      <c r="J126" s="581">
        <f t="shared" si="5"/>
        <v>0</v>
      </c>
    </row>
    <row r="127" spans="1:10" ht="18" customHeight="1" x14ac:dyDescent="0.2">
      <c r="A127" s="287"/>
      <c r="B127" s="288"/>
      <c r="C127" s="289"/>
      <c r="D127" s="290"/>
      <c r="E127" s="291"/>
      <c r="F127" s="290" t="s">
        <v>340</v>
      </c>
      <c r="G127" s="291"/>
      <c r="H127" s="292" t="str">
        <f t="shared" si="3"/>
        <v>_</v>
      </c>
      <c r="I127" s="292" t="str">
        <f t="shared" si="4"/>
        <v>_</v>
      </c>
      <c r="J127" s="581">
        <f t="shared" si="5"/>
        <v>0</v>
      </c>
    </row>
    <row r="128" spans="1:10" ht="18" customHeight="1" x14ac:dyDescent="0.2">
      <c r="A128" s="287"/>
      <c r="B128" s="288"/>
      <c r="C128" s="293"/>
      <c r="D128" s="290"/>
      <c r="E128" s="291"/>
      <c r="F128" s="290" t="s">
        <v>340</v>
      </c>
      <c r="G128" s="291"/>
      <c r="H128" s="292" t="str">
        <f t="shared" si="3"/>
        <v>_</v>
      </c>
      <c r="I128" s="292" t="str">
        <f t="shared" si="4"/>
        <v>_</v>
      </c>
      <c r="J128" s="581">
        <f t="shared" si="5"/>
        <v>0</v>
      </c>
    </row>
    <row r="129" spans="1:10" ht="18" customHeight="1" x14ac:dyDescent="0.2">
      <c r="A129" s="287"/>
      <c r="B129" s="288"/>
      <c r="C129" s="289"/>
      <c r="D129" s="290"/>
      <c r="E129" s="291"/>
      <c r="F129" s="290" t="s">
        <v>340</v>
      </c>
      <c r="G129" s="291"/>
      <c r="H129" s="292" t="str">
        <f t="shared" si="3"/>
        <v>_</v>
      </c>
      <c r="I129" s="292" t="str">
        <f t="shared" si="4"/>
        <v>_</v>
      </c>
      <c r="J129" s="581">
        <f t="shared" si="5"/>
        <v>0</v>
      </c>
    </row>
    <row r="130" spans="1:10" ht="18" customHeight="1" x14ac:dyDescent="0.2">
      <c r="A130" s="287"/>
      <c r="B130" s="288"/>
      <c r="C130" s="293"/>
      <c r="D130" s="290"/>
      <c r="E130" s="291"/>
      <c r="F130" s="290" t="s">
        <v>340</v>
      </c>
      <c r="G130" s="291"/>
      <c r="H130" s="292" t="str">
        <f t="shared" si="3"/>
        <v>_</v>
      </c>
      <c r="I130" s="292" t="str">
        <f t="shared" si="4"/>
        <v>_</v>
      </c>
      <c r="J130" s="581">
        <f t="shared" si="5"/>
        <v>0</v>
      </c>
    </row>
    <row r="131" spans="1:10" ht="18" customHeight="1" x14ac:dyDescent="0.2">
      <c r="A131" s="287"/>
      <c r="B131" s="288"/>
      <c r="C131" s="289"/>
      <c r="D131" s="290"/>
      <c r="E131" s="291"/>
      <c r="F131" s="290" t="s">
        <v>340</v>
      </c>
      <c r="G131" s="291"/>
      <c r="H131" s="292" t="str">
        <f t="shared" si="3"/>
        <v>_</v>
      </c>
      <c r="I131" s="292" t="str">
        <f t="shared" si="4"/>
        <v>_</v>
      </c>
      <c r="J131" s="581">
        <f t="shared" si="5"/>
        <v>0</v>
      </c>
    </row>
    <row r="132" spans="1:10" ht="18" customHeight="1" x14ac:dyDescent="0.2">
      <c r="A132" s="287"/>
      <c r="B132" s="288"/>
      <c r="C132" s="293"/>
      <c r="D132" s="290"/>
      <c r="E132" s="291"/>
      <c r="F132" s="290" t="s">
        <v>340</v>
      </c>
      <c r="G132" s="291"/>
      <c r="H132" s="292" t="str">
        <f t="shared" si="3"/>
        <v>_</v>
      </c>
      <c r="I132" s="292" t="str">
        <f t="shared" si="4"/>
        <v>_</v>
      </c>
      <c r="J132" s="581">
        <f t="shared" si="5"/>
        <v>0</v>
      </c>
    </row>
    <row r="133" spans="1:10" ht="18" customHeight="1" x14ac:dyDescent="0.2">
      <c r="A133" s="287"/>
      <c r="B133" s="288"/>
      <c r="C133" s="289"/>
      <c r="D133" s="290"/>
      <c r="E133" s="291"/>
      <c r="F133" s="290" t="s">
        <v>340</v>
      </c>
      <c r="G133" s="291"/>
      <c r="H133" s="292" t="str">
        <f t="shared" si="3"/>
        <v>_</v>
      </c>
      <c r="I133" s="292" t="str">
        <f t="shared" si="4"/>
        <v>_</v>
      </c>
      <c r="J133" s="581">
        <f t="shared" si="5"/>
        <v>0</v>
      </c>
    </row>
    <row r="134" spans="1:10" ht="18" customHeight="1" x14ac:dyDescent="0.2">
      <c r="A134" s="287"/>
      <c r="B134" s="288"/>
      <c r="C134" s="293"/>
      <c r="D134" s="290"/>
      <c r="E134" s="291"/>
      <c r="F134" s="290" t="s">
        <v>340</v>
      </c>
      <c r="G134" s="291"/>
      <c r="H134" s="292" t="str">
        <f t="shared" ref="H134:H197" si="6">CONCATENATE(A134,"_",LEFT(E134,2))</f>
        <v>_</v>
      </c>
      <c r="I134" s="292" t="str">
        <f t="shared" ref="I134:I197" si="7">CONCATENATE(A134,"_",LEFT(G134, 2))</f>
        <v>_</v>
      </c>
      <c r="J134" s="581">
        <f t="shared" si="5"/>
        <v>0</v>
      </c>
    </row>
    <row r="135" spans="1:10" ht="18" customHeight="1" x14ac:dyDescent="0.2">
      <c r="A135" s="287"/>
      <c r="B135" s="288"/>
      <c r="C135" s="289"/>
      <c r="D135" s="290"/>
      <c r="E135" s="291"/>
      <c r="F135" s="290" t="s">
        <v>340</v>
      </c>
      <c r="G135" s="291"/>
      <c r="H135" s="292" t="str">
        <f t="shared" si="6"/>
        <v>_</v>
      </c>
      <c r="I135" s="292" t="str">
        <f t="shared" si="7"/>
        <v>_</v>
      </c>
      <c r="J135" s="581">
        <f t="shared" ref="J135:J198" si="8" xml:space="preserve"> J134+N(D135)-N(F135)</f>
        <v>0</v>
      </c>
    </row>
    <row r="136" spans="1:10" ht="18" customHeight="1" x14ac:dyDescent="0.2">
      <c r="A136" s="287"/>
      <c r="B136" s="288"/>
      <c r="C136" s="293"/>
      <c r="D136" s="290"/>
      <c r="E136" s="291"/>
      <c r="F136" s="290" t="s">
        <v>340</v>
      </c>
      <c r="G136" s="291"/>
      <c r="H136" s="292" t="str">
        <f t="shared" si="6"/>
        <v>_</v>
      </c>
      <c r="I136" s="292" t="str">
        <f t="shared" si="7"/>
        <v>_</v>
      </c>
      <c r="J136" s="581">
        <f t="shared" si="8"/>
        <v>0</v>
      </c>
    </row>
    <row r="137" spans="1:10" ht="18" customHeight="1" x14ac:dyDescent="0.2">
      <c r="A137" s="287"/>
      <c r="B137" s="288"/>
      <c r="C137" s="289"/>
      <c r="D137" s="290"/>
      <c r="E137" s="291"/>
      <c r="F137" s="290" t="s">
        <v>340</v>
      </c>
      <c r="G137" s="291"/>
      <c r="H137" s="292" t="str">
        <f t="shared" si="6"/>
        <v>_</v>
      </c>
      <c r="I137" s="292" t="str">
        <f t="shared" si="7"/>
        <v>_</v>
      </c>
      <c r="J137" s="581">
        <f t="shared" si="8"/>
        <v>0</v>
      </c>
    </row>
    <row r="138" spans="1:10" ht="18" customHeight="1" x14ac:dyDescent="0.2">
      <c r="A138" s="287"/>
      <c r="B138" s="288"/>
      <c r="C138" s="293"/>
      <c r="D138" s="290"/>
      <c r="E138" s="291"/>
      <c r="F138" s="290" t="s">
        <v>340</v>
      </c>
      <c r="G138" s="291"/>
      <c r="H138" s="292" t="str">
        <f t="shared" si="6"/>
        <v>_</v>
      </c>
      <c r="I138" s="292" t="str">
        <f t="shared" si="7"/>
        <v>_</v>
      </c>
      <c r="J138" s="581">
        <f t="shared" si="8"/>
        <v>0</v>
      </c>
    </row>
    <row r="139" spans="1:10" ht="18" customHeight="1" x14ac:dyDescent="0.2">
      <c r="A139" s="287"/>
      <c r="B139" s="288"/>
      <c r="C139" s="289"/>
      <c r="D139" s="290"/>
      <c r="E139" s="291"/>
      <c r="F139" s="290" t="s">
        <v>340</v>
      </c>
      <c r="G139" s="291"/>
      <c r="H139" s="292" t="str">
        <f t="shared" si="6"/>
        <v>_</v>
      </c>
      <c r="I139" s="292" t="str">
        <f t="shared" si="7"/>
        <v>_</v>
      </c>
      <c r="J139" s="581">
        <f t="shared" si="8"/>
        <v>0</v>
      </c>
    </row>
    <row r="140" spans="1:10" ht="18" customHeight="1" x14ac:dyDescent="0.2">
      <c r="A140" s="287"/>
      <c r="B140" s="288"/>
      <c r="C140" s="293"/>
      <c r="D140" s="290"/>
      <c r="E140" s="291"/>
      <c r="F140" s="290" t="s">
        <v>340</v>
      </c>
      <c r="G140" s="291"/>
      <c r="H140" s="292" t="str">
        <f t="shared" si="6"/>
        <v>_</v>
      </c>
      <c r="I140" s="292" t="str">
        <f t="shared" si="7"/>
        <v>_</v>
      </c>
      <c r="J140" s="581">
        <f t="shared" si="8"/>
        <v>0</v>
      </c>
    </row>
    <row r="141" spans="1:10" ht="18" customHeight="1" x14ac:dyDescent="0.2">
      <c r="A141" s="287"/>
      <c r="B141" s="288"/>
      <c r="C141" s="289"/>
      <c r="D141" s="290"/>
      <c r="E141" s="291"/>
      <c r="F141" s="290" t="s">
        <v>340</v>
      </c>
      <c r="G141" s="291"/>
      <c r="H141" s="292" t="str">
        <f t="shared" si="6"/>
        <v>_</v>
      </c>
      <c r="I141" s="292" t="str">
        <f t="shared" si="7"/>
        <v>_</v>
      </c>
      <c r="J141" s="581">
        <f t="shared" si="8"/>
        <v>0</v>
      </c>
    </row>
    <row r="142" spans="1:10" ht="18" customHeight="1" x14ac:dyDescent="0.2">
      <c r="A142" s="287"/>
      <c r="B142" s="288"/>
      <c r="C142" s="293"/>
      <c r="D142" s="290"/>
      <c r="E142" s="291"/>
      <c r="F142" s="290" t="s">
        <v>340</v>
      </c>
      <c r="G142" s="291"/>
      <c r="H142" s="292" t="str">
        <f t="shared" si="6"/>
        <v>_</v>
      </c>
      <c r="I142" s="292" t="str">
        <f t="shared" si="7"/>
        <v>_</v>
      </c>
      <c r="J142" s="581">
        <f t="shared" si="8"/>
        <v>0</v>
      </c>
    </row>
    <row r="143" spans="1:10" ht="18" customHeight="1" x14ac:dyDescent="0.2">
      <c r="A143" s="287"/>
      <c r="B143" s="288"/>
      <c r="C143" s="289"/>
      <c r="D143" s="290"/>
      <c r="E143" s="291"/>
      <c r="F143" s="290" t="s">
        <v>340</v>
      </c>
      <c r="G143" s="291"/>
      <c r="H143" s="292" t="str">
        <f t="shared" si="6"/>
        <v>_</v>
      </c>
      <c r="I143" s="292" t="str">
        <f t="shared" si="7"/>
        <v>_</v>
      </c>
      <c r="J143" s="581">
        <f t="shared" si="8"/>
        <v>0</v>
      </c>
    </row>
    <row r="144" spans="1:10" ht="18" customHeight="1" x14ac:dyDescent="0.2">
      <c r="A144" s="287"/>
      <c r="B144" s="288"/>
      <c r="C144" s="293"/>
      <c r="D144" s="290"/>
      <c r="E144" s="291"/>
      <c r="F144" s="290" t="s">
        <v>340</v>
      </c>
      <c r="G144" s="291"/>
      <c r="H144" s="292" t="str">
        <f t="shared" si="6"/>
        <v>_</v>
      </c>
      <c r="I144" s="292" t="str">
        <f t="shared" si="7"/>
        <v>_</v>
      </c>
      <c r="J144" s="581">
        <f t="shared" si="8"/>
        <v>0</v>
      </c>
    </row>
    <row r="145" spans="1:10" ht="18" customHeight="1" x14ac:dyDescent="0.2">
      <c r="A145" s="287"/>
      <c r="B145" s="288"/>
      <c r="C145" s="289"/>
      <c r="D145" s="290"/>
      <c r="E145" s="291"/>
      <c r="F145" s="290" t="s">
        <v>340</v>
      </c>
      <c r="G145" s="291"/>
      <c r="H145" s="292" t="str">
        <f t="shared" si="6"/>
        <v>_</v>
      </c>
      <c r="I145" s="292" t="str">
        <f t="shared" si="7"/>
        <v>_</v>
      </c>
      <c r="J145" s="581">
        <f t="shared" si="8"/>
        <v>0</v>
      </c>
    </row>
    <row r="146" spans="1:10" ht="18" customHeight="1" x14ac:dyDescent="0.2">
      <c r="A146" s="287"/>
      <c r="B146" s="288"/>
      <c r="C146" s="293"/>
      <c r="D146" s="290"/>
      <c r="E146" s="291"/>
      <c r="F146" s="290" t="s">
        <v>340</v>
      </c>
      <c r="G146" s="291"/>
      <c r="H146" s="292" t="str">
        <f t="shared" si="6"/>
        <v>_</v>
      </c>
      <c r="I146" s="292" t="str">
        <f t="shared" si="7"/>
        <v>_</v>
      </c>
      <c r="J146" s="581">
        <f t="shared" si="8"/>
        <v>0</v>
      </c>
    </row>
    <row r="147" spans="1:10" ht="18" customHeight="1" x14ac:dyDescent="0.2">
      <c r="A147" s="287"/>
      <c r="B147" s="288"/>
      <c r="C147" s="289"/>
      <c r="D147" s="290"/>
      <c r="E147" s="291"/>
      <c r="F147" s="290" t="s">
        <v>340</v>
      </c>
      <c r="G147" s="291"/>
      <c r="H147" s="292" t="str">
        <f t="shared" si="6"/>
        <v>_</v>
      </c>
      <c r="I147" s="292" t="str">
        <f t="shared" si="7"/>
        <v>_</v>
      </c>
      <c r="J147" s="581">
        <f t="shared" si="8"/>
        <v>0</v>
      </c>
    </row>
    <row r="148" spans="1:10" ht="18" customHeight="1" x14ac:dyDescent="0.2">
      <c r="A148" s="287"/>
      <c r="B148" s="288"/>
      <c r="C148" s="293"/>
      <c r="D148" s="290"/>
      <c r="E148" s="291"/>
      <c r="F148" s="290" t="s">
        <v>340</v>
      </c>
      <c r="G148" s="291"/>
      <c r="H148" s="292" t="str">
        <f t="shared" si="6"/>
        <v>_</v>
      </c>
      <c r="I148" s="292" t="str">
        <f t="shared" si="7"/>
        <v>_</v>
      </c>
      <c r="J148" s="581">
        <f t="shared" si="8"/>
        <v>0</v>
      </c>
    </row>
    <row r="149" spans="1:10" ht="18" customHeight="1" x14ac:dyDescent="0.2">
      <c r="A149" s="287"/>
      <c r="B149" s="288"/>
      <c r="C149" s="289"/>
      <c r="D149" s="290"/>
      <c r="E149" s="291"/>
      <c r="F149" s="290" t="s">
        <v>340</v>
      </c>
      <c r="G149" s="291"/>
      <c r="H149" s="292" t="str">
        <f t="shared" si="6"/>
        <v>_</v>
      </c>
      <c r="I149" s="292" t="str">
        <f t="shared" si="7"/>
        <v>_</v>
      </c>
      <c r="J149" s="581">
        <f t="shared" si="8"/>
        <v>0</v>
      </c>
    </row>
    <row r="150" spans="1:10" ht="18" customHeight="1" x14ac:dyDescent="0.2">
      <c r="A150" s="287"/>
      <c r="B150" s="288"/>
      <c r="C150" s="293"/>
      <c r="D150" s="290"/>
      <c r="E150" s="291"/>
      <c r="F150" s="290" t="s">
        <v>340</v>
      </c>
      <c r="G150" s="291"/>
      <c r="H150" s="292" t="str">
        <f t="shared" si="6"/>
        <v>_</v>
      </c>
      <c r="I150" s="292" t="str">
        <f t="shared" si="7"/>
        <v>_</v>
      </c>
      <c r="J150" s="581">
        <f t="shared" si="8"/>
        <v>0</v>
      </c>
    </row>
    <row r="151" spans="1:10" ht="18" customHeight="1" x14ac:dyDescent="0.2">
      <c r="A151" s="287"/>
      <c r="B151" s="288"/>
      <c r="C151" s="289"/>
      <c r="D151" s="290"/>
      <c r="E151" s="291"/>
      <c r="F151" s="290" t="s">
        <v>340</v>
      </c>
      <c r="G151" s="291"/>
      <c r="H151" s="292" t="str">
        <f t="shared" si="6"/>
        <v>_</v>
      </c>
      <c r="I151" s="292" t="str">
        <f t="shared" si="7"/>
        <v>_</v>
      </c>
      <c r="J151" s="581">
        <f t="shared" si="8"/>
        <v>0</v>
      </c>
    </row>
    <row r="152" spans="1:10" ht="18" customHeight="1" x14ac:dyDescent="0.2">
      <c r="A152" s="287"/>
      <c r="B152" s="288"/>
      <c r="C152" s="293"/>
      <c r="D152" s="290"/>
      <c r="E152" s="291"/>
      <c r="F152" s="290" t="s">
        <v>340</v>
      </c>
      <c r="G152" s="291"/>
      <c r="H152" s="292" t="str">
        <f t="shared" si="6"/>
        <v>_</v>
      </c>
      <c r="I152" s="292" t="str">
        <f t="shared" si="7"/>
        <v>_</v>
      </c>
      <c r="J152" s="581">
        <f t="shared" si="8"/>
        <v>0</v>
      </c>
    </row>
    <row r="153" spans="1:10" ht="18" customHeight="1" x14ac:dyDescent="0.2">
      <c r="A153" s="287"/>
      <c r="B153" s="288"/>
      <c r="C153" s="289"/>
      <c r="D153" s="290"/>
      <c r="E153" s="291"/>
      <c r="F153" s="290" t="s">
        <v>340</v>
      </c>
      <c r="G153" s="291"/>
      <c r="H153" s="292" t="str">
        <f t="shared" si="6"/>
        <v>_</v>
      </c>
      <c r="I153" s="292" t="str">
        <f t="shared" si="7"/>
        <v>_</v>
      </c>
      <c r="J153" s="581">
        <f t="shared" si="8"/>
        <v>0</v>
      </c>
    </row>
    <row r="154" spans="1:10" ht="18" customHeight="1" x14ac:dyDescent="0.2">
      <c r="A154" s="287"/>
      <c r="B154" s="288"/>
      <c r="C154" s="293"/>
      <c r="D154" s="290"/>
      <c r="E154" s="291"/>
      <c r="F154" s="290" t="s">
        <v>340</v>
      </c>
      <c r="G154" s="291"/>
      <c r="H154" s="292" t="str">
        <f t="shared" si="6"/>
        <v>_</v>
      </c>
      <c r="I154" s="292" t="str">
        <f t="shared" si="7"/>
        <v>_</v>
      </c>
      <c r="J154" s="581">
        <f t="shared" si="8"/>
        <v>0</v>
      </c>
    </row>
    <row r="155" spans="1:10" ht="18" customHeight="1" x14ac:dyDescent="0.2">
      <c r="A155" s="287"/>
      <c r="B155" s="288"/>
      <c r="C155" s="289"/>
      <c r="D155" s="290"/>
      <c r="E155" s="291"/>
      <c r="F155" s="290" t="s">
        <v>340</v>
      </c>
      <c r="G155" s="291"/>
      <c r="H155" s="292" t="str">
        <f t="shared" si="6"/>
        <v>_</v>
      </c>
      <c r="I155" s="292" t="str">
        <f t="shared" si="7"/>
        <v>_</v>
      </c>
      <c r="J155" s="581">
        <f t="shared" si="8"/>
        <v>0</v>
      </c>
    </row>
    <row r="156" spans="1:10" ht="18" customHeight="1" x14ac:dyDescent="0.2">
      <c r="A156" s="287"/>
      <c r="B156" s="288"/>
      <c r="C156" s="293"/>
      <c r="D156" s="290"/>
      <c r="E156" s="291"/>
      <c r="F156" s="290" t="s">
        <v>340</v>
      </c>
      <c r="G156" s="291"/>
      <c r="H156" s="292" t="str">
        <f t="shared" si="6"/>
        <v>_</v>
      </c>
      <c r="I156" s="292" t="str">
        <f t="shared" si="7"/>
        <v>_</v>
      </c>
      <c r="J156" s="581">
        <f t="shared" si="8"/>
        <v>0</v>
      </c>
    </row>
    <row r="157" spans="1:10" ht="18" customHeight="1" x14ac:dyDescent="0.2">
      <c r="A157" s="287"/>
      <c r="B157" s="288"/>
      <c r="C157" s="289"/>
      <c r="D157" s="290"/>
      <c r="E157" s="291"/>
      <c r="F157" s="290" t="s">
        <v>340</v>
      </c>
      <c r="G157" s="291"/>
      <c r="H157" s="292" t="str">
        <f t="shared" si="6"/>
        <v>_</v>
      </c>
      <c r="I157" s="292" t="str">
        <f t="shared" si="7"/>
        <v>_</v>
      </c>
      <c r="J157" s="581">
        <f t="shared" si="8"/>
        <v>0</v>
      </c>
    </row>
    <row r="158" spans="1:10" ht="18" customHeight="1" x14ac:dyDescent="0.2">
      <c r="A158" s="287"/>
      <c r="B158" s="288"/>
      <c r="C158" s="293"/>
      <c r="D158" s="290"/>
      <c r="E158" s="291"/>
      <c r="F158" s="290" t="s">
        <v>340</v>
      </c>
      <c r="G158" s="291"/>
      <c r="H158" s="292" t="str">
        <f t="shared" si="6"/>
        <v>_</v>
      </c>
      <c r="I158" s="292" t="str">
        <f t="shared" si="7"/>
        <v>_</v>
      </c>
      <c r="J158" s="581">
        <f t="shared" si="8"/>
        <v>0</v>
      </c>
    </row>
    <row r="159" spans="1:10" ht="18" customHeight="1" x14ac:dyDescent="0.2">
      <c r="A159" s="287"/>
      <c r="B159" s="288"/>
      <c r="C159" s="289"/>
      <c r="D159" s="290"/>
      <c r="E159" s="291"/>
      <c r="F159" s="290" t="s">
        <v>340</v>
      </c>
      <c r="G159" s="291"/>
      <c r="H159" s="292" t="str">
        <f t="shared" si="6"/>
        <v>_</v>
      </c>
      <c r="I159" s="292" t="str">
        <f t="shared" si="7"/>
        <v>_</v>
      </c>
      <c r="J159" s="581">
        <f t="shared" si="8"/>
        <v>0</v>
      </c>
    </row>
    <row r="160" spans="1:10" ht="18" customHeight="1" x14ac:dyDescent="0.2">
      <c r="A160" s="287"/>
      <c r="B160" s="288"/>
      <c r="C160" s="293"/>
      <c r="D160" s="290"/>
      <c r="E160" s="291"/>
      <c r="F160" s="290" t="s">
        <v>340</v>
      </c>
      <c r="G160" s="291"/>
      <c r="H160" s="292" t="str">
        <f t="shared" si="6"/>
        <v>_</v>
      </c>
      <c r="I160" s="292" t="str">
        <f t="shared" si="7"/>
        <v>_</v>
      </c>
      <c r="J160" s="581">
        <f t="shared" si="8"/>
        <v>0</v>
      </c>
    </row>
    <row r="161" spans="1:10" ht="18" customHeight="1" x14ac:dyDescent="0.2">
      <c r="A161" s="287"/>
      <c r="B161" s="288"/>
      <c r="C161" s="289"/>
      <c r="D161" s="290"/>
      <c r="E161" s="291"/>
      <c r="F161" s="290" t="s">
        <v>340</v>
      </c>
      <c r="G161" s="291"/>
      <c r="H161" s="292" t="str">
        <f t="shared" si="6"/>
        <v>_</v>
      </c>
      <c r="I161" s="292" t="str">
        <f t="shared" si="7"/>
        <v>_</v>
      </c>
      <c r="J161" s="581">
        <f t="shared" si="8"/>
        <v>0</v>
      </c>
    </row>
    <row r="162" spans="1:10" ht="18" customHeight="1" x14ac:dyDescent="0.2">
      <c r="A162" s="287"/>
      <c r="B162" s="288"/>
      <c r="C162" s="293"/>
      <c r="D162" s="290"/>
      <c r="E162" s="291"/>
      <c r="F162" s="290" t="s">
        <v>340</v>
      </c>
      <c r="G162" s="291"/>
      <c r="H162" s="292" t="str">
        <f t="shared" si="6"/>
        <v>_</v>
      </c>
      <c r="I162" s="292" t="str">
        <f t="shared" si="7"/>
        <v>_</v>
      </c>
      <c r="J162" s="581">
        <f t="shared" si="8"/>
        <v>0</v>
      </c>
    </row>
    <row r="163" spans="1:10" ht="18" customHeight="1" x14ac:dyDescent="0.2">
      <c r="A163" s="287"/>
      <c r="B163" s="288"/>
      <c r="C163" s="289"/>
      <c r="D163" s="290"/>
      <c r="E163" s="291"/>
      <c r="F163" s="290" t="s">
        <v>340</v>
      </c>
      <c r="G163" s="291"/>
      <c r="H163" s="292" t="str">
        <f t="shared" si="6"/>
        <v>_</v>
      </c>
      <c r="I163" s="292" t="str">
        <f t="shared" si="7"/>
        <v>_</v>
      </c>
      <c r="J163" s="581">
        <f t="shared" si="8"/>
        <v>0</v>
      </c>
    </row>
    <row r="164" spans="1:10" ht="18" customHeight="1" x14ac:dyDescent="0.2">
      <c r="A164" s="287"/>
      <c r="B164" s="288"/>
      <c r="C164" s="293"/>
      <c r="D164" s="290"/>
      <c r="E164" s="291"/>
      <c r="F164" s="290" t="s">
        <v>340</v>
      </c>
      <c r="G164" s="291"/>
      <c r="H164" s="292" t="str">
        <f t="shared" si="6"/>
        <v>_</v>
      </c>
      <c r="I164" s="292" t="str">
        <f t="shared" si="7"/>
        <v>_</v>
      </c>
      <c r="J164" s="581">
        <f t="shared" si="8"/>
        <v>0</v>
      </c>
    </row>
    <row r="165" spans="1:10" ht="18" customHeight="1" x14ac:dyDescent="0.2">
      <c r="A165" s="287"/>
      <c r="B165" s="288"/>
      <c r="C165" s="289"/>
      <c r="D165" s="290"/>
      <c r="E165" s="291"/>
      <c r="F165" s="290" t="s">
        <v>340</v>
      </c>
      <c r="G165" s="291"/>
      <c r="H165" s="292" t="str">
        <f t="shared" si="6"/>
        <v>_</v>
      </c>
      <c r="I165" s="292" t="str">
        <f t="shared" si="7"/>
        <v>_</v>
      </c>
      <c r="J165" s="581">
        <f t="shared" si="8"/>
        <v>0</v>
      </c>
    </row>
    <row r="166" spans="1:10" ht="18" customHeight="1" x14ac:dyDescent="0.2">
      <c r="A166" s="287"/>
      <c r="B166" s="288"/>
      <c r="C166" s="293"/>
      <c r="D166" s="290"/>
      <c r="E166" s="291"/>
      <c r="F166" s="290" t="s">
        <v>340</v>
      </c>
      <c r="G166" s="291"/>
      <c r="H166" s="292" t="str">
        <f t="shared" si="6"/>
        <v>_</v>
      </c>
      <c r="I166" s="292" t="str">
        <f t="shared" si="7"/>
        <v>_</v>
      </c>
      <c r="J166" s="581">
        <f t="shared" si="8"/>
        <v>0</v>
      </c>
    </row>
    <row r="167" spans="1:10" ht="18" customHeight="1" x14ac:dyDescent="0.2">
      <c r="A167" s="287"/>
      <c r="B167" s="288"/>
      <c r="C167" s="289"/>
      <c r="D167" s="290"/>
      <c r="E167" s="291"/>
      <c r="F167" s="290" t="s">
        <v>340</v>
      </c>
      <c r="G167" s="291"/>
      <c r="H167" s="292" t="str">
        <f t="shared" si="6"/>
        <v>_</v>
      </c>
      <c r="I167" s="292" t="str">
        <f t="shared" si="7"/>
        <v>_</v>
      </c>
      <c r="J167" s="581">
        <f t="shared" si="8"/>
        <v>0</v>
      </c>
    </row>
    <row r="168" spans="1:10" ht="18" customHeight="1" x14ac:dyDescent="0.2">
      <c r="A168" s="287"/>
      <c r="B168" s="288"/>
      <c r="C168" s="293"/>
      <c r="D168" s="290"/>
      <c r="E168" s="291"/>
      <c r="F168" s="290" t="s">
        <v>340</v>
      </c>
      <c r="G168" s="291"/>
      <c r="H168" s="292" t="str">
        <f t="shared" si="6"/>
        <v>_</v>
      </c>
      <c r="I168" s="292" t="str">
        <f t="shared" si="7"/>
        <v>_</v>
      </c>
      <c r="J168" s="581">
        <f t="shared" si="8"/>
        <v>0</v>
      </c>
    </row>
    <row r="169" spans="1:10" ht="18" customHeight="1" x14ac:dyDescent="0.2">
      <c r="A169" s="287"/>
      <c r="B169" s="288"/>
      <c r="C169" s="289"/>
      <c r="D169" s="290"/>
      <c r="E169" s="291"/>
      <c r="F169" s="290" t="s">
        <v>340</v>
      </c>
      <c r="G169" s="291"/>
      <c r="H169" s="292" t="str">
        <f t="shared" si="6"/>
        <v>_</v>
      </c>
      <c r="I169" s="292" t="str">
        <f t="shared" si="7"/>
        <v>_</v>
      </c>
      <c r="J169" s="581">
        <f t="shared" si="8"/>
        <v>0</v>
      </c>
    </row>
    <row r="170" spans="1:10" ht="18" customHeight="1" x14ac:dyDescent="0.2">
      <c r="A170" s="287"/>
      <c r="B170" s="288"/>
      <c r="C170" s="293"/>
      <c r="D170" s="290"/>
      <c r="E170" s="291"/>
      <c r="F170" s="290" t="s">
        <v>340</v>
      </c>
      <c r="G170" s="291"/>
      <c r="H170" s="292" t="str">
        <f t="shared" si="6"/>
        <v>_</v>
      </c>
      <c r="I170" s="292" t="str">
        <f t="shared" si="7"/>
        <v>_</v>
      </c>
      <c r="J170" s="581">
        <f t="shared" si="8"/>
        <v>0</v>
      </c>
    </row>
    <row r="171" spans="1:10" ht="18" customHeight="1" x14ac:dyDescent="0.2">
      <c r="A171" s="287"/>
      <c r="B171" s="288"/>
      <c r="C171" s="289"/>
      <c r="D171" s="290"/>
      <c r="E171" s="291"/>
      <c r="F171" s="290" t="s">
        <v>340</v>
      </c>
      <c r="G171" s="291"/>
      <c r="H171" s="292" t="str">
        <f t="shared" si="6"/>
        <v>_</v>
      </c>
      <c r="I171" s="292" t="str">
        <f t="shared" si="7"/>
        <v>_</v>
      </c>
      <c r="J171" s="581">
        <f t="shared" si="8"/>
        <v>0</v>
      </c>
    </row>
    <row r="172" spans="1:10" ht="18" customHeight="1" x14ac:dyDescent="0.2">
      <c r="A172" s="287"/>
      <c r="B172" s="288"/>
      <c r="C172" s="293"/>
      <c r="D172" s="290"/>
      <c r="E172" s="291"/>
      <c r="F172" s="290" t="s">
        <v>340</v>
      </c>
      <c r="G172" s="291"/>
      <c r="H172" s="292" t="str">
        <f t="shared" si="6"/>
        <v>_</v>
      </c>
      <c r="I172" s="292" t="str">
        <f t="shared" si="7"/>
        <v>_</v>
      </c>
      <c r="J172" s="581">
        <f t="shared" si="8"/>
        <v>0</v>
      </c>
    </row>
    <row r="173" spans="1:10" ht="18" customHeight="1" x14ac:dyDescent="0.2">
      <c r="A173" s="287"/>
      <c r="B173" s="288"/>
      <c r="C173" s="289"/>
      <c r="D173" s="290"/>
      <c r="E173" s="291"/>
      <c r="F173" s="290" t="s">
        <v>340</v>
      </c>
      <c r="G173" s="291"/>
      <c r="H173" s="292" t="str">
        <f t="shared" si="6"/>
        <v>_</v>
      </c>
      <c r="I173" s="292" t="str">
        <f t="shared" si="7"/>
        <v>_</v>
      </c>
      <c r="J173" s="581">
        <f t="shared" si="8"/>
        <v>0</v>
      </c>
    </row>
    <row r="174" spans="1:10" ht="18" customHeight="1" x14ac:dyDescent="0.2">
      <c r="A174" s="287"/>
      <c r="B174" s="288"/>
      <c r="C174" s="293"/>
      <c r="D174" s="290"/>
      <c r="E174" s="291"/>
      <c r="F174" s="290" t="s">
        <v>340</v>
      </c>
      <c r="G174" s="291"/>
      <c r="H174" s="292" t="str">
        <f t="shared" si="6"/>
        <v>_</v>
      </c>
      <c r="I174" s="292" t="str">
        <f t="shared" si="7"/>
        <v>_</v>
      </c>
      <c r="J174" s="581">
        <f t="shared" si="8"/>
        <v>0</v>
      </c>
    </row>
    <row r="175" spans="1:10" ht="18" customHeight="1" x14ac:dyDescent="0.2">
      <c r="A175" s="287"/>
      <c r="B175" s="288"/>
      <c r="C175" s="289"/>
      <c r="D175" s="290"/>
      <c r="E175" s="291"/>
      <c r="F175" s="290" t="s">
        <v>340</v>
      </c>
      <c r="G175" s="291"/>
      <c r="H175" s="292" t="str">
        <f t="shared" si="6"/>
        <v>_</v>
      </c>
      <c r="I175" s="292" t="str">
        <f t="shared" si="7"/>
        <v>_</v>
      </c>
      <c r="J175" s="581">
        <f t="shared" si="8"/>
        <v>0</v>
      </c>
    </row>
    <row r="176" spans="1:10" ht="18" customHeight="1" x14ac:dyDescent="0.2">
      <c r="A176" s="287"/>
      <c r="B176" s="288"/>
      <c r="C176" s="293"/>
      <c r="D176" s="290"/>
      <c r="E176" s="291"/>
      <c r="F176" s="290" t="s">
        <v>340</v>
      </c>
      <c r="G176" s="291"/>
      <c r="H176" s="292" t="str">
        <f t="shared" si="6"/>
        <v>_</v>
      </c>
      <c r="I176" s="292" t="str">
        <f t="shared" si="7"/>
        <v>_</v>
      </c>
      <c r="J176" s="581">
        <f t="shared" si="8"/>
        <v>0</v>
      </c>
    </row>
    <row r="177" spans="1:10" ht="18" customHeight="1" x14ac:dyDescent="0.2">
      <c r="A177" s="287"/>
      <c r="B177" s="288"/>
      <c r="C177" s="289"/>
      <c r="D177" s="290"/>
      <c r="E177" s="291"/>
      <c r="F177" s="290" t="s">
        <v>340</v>
      </c>
      <c r="G177" s="291"/>
      <c r="H177" s="292" t="str">
        <f t="shared" si="6"/>
        <v>_</v>
      </c>
      <c r="I177" s="292" t="str">
        <f t="shared" si="7"/>
        <v>_</v>
      </c>
      <c r="J177" s="581">
        <f t="shared" si="8"/>
        <v>0</v>
      </c>
    </row>
    <row r="178" spans="1:10" ht="18" customHeight="1" x14ac:dyDescent="0.2">
      <c r="A178" s="287"/>
      <c r="B178" s="288"/>
      <c r="C178" s="293"/>
      <c r="D178" s="290"/>
      <c r="E178" s="291"/>
      <c r="F178" s="290" t="s">
        <v>340</v>
      </c>
      <c r="G178" s="291"/>
      <c r="H178" s="292" t="str">
        <f t="shared" si="6"/>
        <v>_</v>
      </c>
      <c r="I178" s="292" t="str">
        <f t="shared" si="7"/>
        <v>_</v>
      </c>
      <c r="J178" s="581">
        <f t="shared" si="8"/>
        <v>0</v>
      </c>
    </row>
    <row r="179" spans="1:10" ht="18" customHeight="1" x14ac:dyDescent="0.2">
      <c r="A179" s="287"/>
      <c r="B179" s="288"/>
      <c r="C179" s="289"/>
      <c r="D179" s="290"/>
      <c r="E179" s="291"/>
      <c r="F179" s="290" t="s">
        <v>340</v>
      </c>
      <c r="G179" s="291"/>
      <c r="H179" s="292" t="str">
        <f t="shared" si="6"/>
        <v>_</v>
      </c>
      <c r="I179" s="292" t="str">
        <f t="shared" si="7"/>
        <v>_</v>
      </c>
      <c r="J179" s="581">
        <f t="shared" si="8"/>
        <v>0</v>
      </c>
    </row>
    <row r="180" spans="1:10" ht="18" customHeight="1" x14ac:dyDescent="0.2">
      <c r="A180" s="287"/>
      <c r="B180" s="288"/>
      <c r="C180" s="293"/>
      <c r="D180" s="290"/>
      <c r="E180" s="291"/>
      <c r="F180" s="290" t="s">
        <v>340</v>
      </c>
      <c r="G180" s="291"/>
      <c r="H180" s="292" t="str">
        <f t="shared" si="6"/>
        <v>_</v>
      </c>
      <c r="I180" s="292" t="str">
        <f t="shared" si="7"/>
        <v>_</v>
      </c>
      <c r="J180" s="581">
        <f t="shared" si="8"/>
        <v>0</v>
      </c>
    </row>
    <row r="181" spans="1:10" ht="18" customHeight="1" x14ac:dyDescent="0.2">
      <c r="A181" s="287"/>
      <c r="B181" s="288"/>
      <c r="C181" s="289"/>
      <c r="D181" s="290"/>
      <c r="E181" s="291"/>
      <c r="F181" s="290" t="s">
        <v>340</v>
      </c>
      <c r="G181" s="291"/>
      <c r="H181" s="292" t="str">
        <f t="shared" si="6"/>
        <v>_</v>
      </c>
      <c r="I181" s="292" t="str">
        <f t="shared" si="7"/>
        <v>_</v>
      </c>
      <c r="J181" s="581">
        <f t="shared" si="8"/>
        <v>0</v>
      </c>
    </row>
    <row r="182" spans="1:10" ht="18" customHeight="1" x14ac:dyDescent="0.2">
      <c r="A182" s="287"/>
      <c r="B182" s="288"/>
      <c r="C182" s="293"/>
      <c r="D182" s="290"/>
      <c r="E182" s="291"/>
      <c r="F182" s="290" t="s">
        <v>340</v>
      </c>
      <c r="G182" s="291"/>
      <c r="H182" s="292" t="str">
        <f t="shared" si="6"/>
        <v>_</v>
      </c>
      <c r="I182" s="292" t="str">
        <f t="shared" si="7"/>
        <v>_</v>
      </c>
      <c r="J182" s="581">
        <f t="shared" si="8"/>
        <v>0</v>
      </c>
    </row>
    <row r="183" spans="1:10" ht="18" customHeight="1" x14ac:dyDescent="0.2">
      <c r="A183" s="287"/>
      <c r="B183" s="288"/>
      <c r="C183" s="289"/>
      <c r="D183" s="290"/>
      <c r="E183" s="291"/>
      <c r="F183" s="290" t="s">
        <v>340</v>
      </c>
      <c r="G183" s="291"/>
      <c r="H183" s="292" t="str">
        <f t="shared" si="6"/>
        <v>_</v>
      </c>
      <c r="I183" s="292" t="str">
        <f t="shared" si="7"/>
        <v>_</v>
      </c>
      <c r="J183" s="581">
        <f t="shared" si="8"/>
        <v>0</v>
      </c>
    </row>
    <row r="184" spans="1:10" ht="18" customHeight="1" x14ac:dyDescent="0.2">
      <c r="A184" s="287"/>
      <c r="B184" s="288"/>
      <c r="C184" s="293"/>
      <c r="D184" s="290"/>
      <c r="E184" s="291"/>
      <c r="F184" s="290" t="s">
        <v>340</v>
      </c>
      <c r="G184" s="291"/>
      <c r="H184" s="292" t="str">
        <f t="shared" si="6"/>
        <v>_</v>
      </c>
      <c r="I184" s="292" t="str">
        <f t="shared" si="7"/>
        <v>_</v>
      </c>
      <c r="J184" s="581">
        <f t="shared" si="8"/>
        <v>0</v>
      </c>
    </row>
    <row r="185" spans="1:10" ht="18" customHeight="1" x14ac:dyDescent="0.2">
      <c r="A185" s="287"/>
      <c r="B185" s="288"/>
      <c r="C185" s="289"/>
      <c r="D185" s="290"/>
      <c r="E185" s="291"/>
      <c r="F185" s="290" t="s">
        <v>340</v>
      </c>
      <c r="G185" s="291"/>
      <c r="H185" s="292" t="str">
        <f t="shared" si="6"/>
        <v>_</v>
      </c>
      <c r="I185" s="292" t="str">
        <f t="shared" si="7"/>
        <v>_</v>
      </c>
      <c r="J185" s="581">
        <f t="shared" si="8"/>
        <v>0</v>
      </c>
    </row>
    <row r="186" spans="1:10" ht="18" customHeight="1" x14ac:dyDescent="0.2">
      <c r="A186" s="287"/>
      <c r="B186" s="288"/>
      <c r="C186" s="293"/>
      <c r="D186" s="290"/>
      <c r="E186" s="291"/>
      <c r="F186" s="290" t="s">
        <v>340</v>
      </c>
      <c r="G186" s="291"/>
      <c r="H186" s="292" t="str">
        <f t="shared" si="6"/>
        <v>_</v>
      </c>
      <c r="I186" s="292" t="str">
        <f t="shared" si="7"/>
        <v>_</v>
      </c>
      <c r="J186" s="581">
        <f t="shared" si="8"/>
        <v>0</v>
      </c>
    </row>
    <row r="187" spans="1:10" ht="18" customHeight="1" x14ac:dyDescent="0.2">
      <c r="A187" s="287"/>
      <c r="B187" s="288"/>
      <c r="C187" s="289"/>
      <c r="D187" s="290"/>
      <c r="E187" s="291"/>
      <c r="F187" s="290" t="s">
        <v>340</v>
      </c>
      <c r="G187" s="291"/>
      <c r="H187" s="292" t="str">
        <f t="shared" si="6"/>
        <v>_</v>
      </c>
      <c r="I187" s="292" t="str">
        <f t="shared" si="7"/>
        <v>_</v>
      </c>
      <c r="J187" s="581">
        <f t="shared" si="8"/>
        <v>0</v>
      </c>
    </row>
    <row r="188" spans="1:10" ht="18" customHeight="1" x14ac:dyDescent="0.2">
      <c r="A188" s="287"/>
      <c r="B188" s="288"/>
      <c r="C188" s="293"/>
      <c r="D188" s="290"/>
      <c r="E188" s="291"/>
      <c r="F188" s="290" t="s">
        <v>340</v>
      </c>
      <c r="G188" s="291"/>
      <c r="H188" s="292" t="str">
        <f t="shared" si="6"/>
        <v>_</v>
      </c>
      <c r="I188" s="292" t="str">
        <f t="shared" si="7"/>
        <v>_</v>
      </c>
      <c r="J188" s="581">
        <f t="shared" si="8"/>
        <v>0</v>
      </c>
    </row>
    <row r="189" spans="1:10" ht="18" customHeight="1" x14ac:dyDescent="0.2">
      <c r="A189" s="287"/>
      <c r="B189" s="288"/>
      <c r="C189" s="289"/>
      <c r="D189" s="290"/>
      <c r="E189" s="291"/>
      <c r="F189" s="290" t="s">
        <v>340</v>
      </c>
      <c r="G189" s="291"/>
      <c r="H189" s="292" t="str">
        <f t="shared" si="6"/>
        <v>_</v>
      </c>
      <c r="I189" s="292" t="str">
        <f t="shared" si="7"/>
        <v>_</v>
      </c>
      <c r="J189" s="581">
        <f t="shared" si="8"/>
        <v>0</v>
      </c>
    </row>
    <row r="190" spans="1:10" ht="18" customHeight="1" x14ac:dyDescent="0.2">
      <c r="A190" s="287"/>
      <c r="B190" s="288"/>
      <c r="C190" s="293"/>
      <c r="D190" s="290"/>
      <c r="E190" s="291"/>
      <c r="F190" s="290" t="s">
        <v>340</v>
      </c>
      <c r="G190" s="291"/>
      <c r="H190" s="292" t="str">
        <f t="shared" si="6"/>
        <v>_</v>
      </c>
      <c r="I190" s="292" t="str">
        <f t="shared" si="7"/>
        <v>_</v>
      </c>
      <c r="J190" s="581">
        <f t="shared" si="8"/>
        <v>0</v>
      </c>
    </row>
    <row r="191" spans="1:10" ht="18" customHeight="1" x14ac:dyDescent="0.2">
      <c r="A191" s="287"/>
      <c r="B191" s="288"/>
      <c r="C191" s="289"/>
      <c r="D191" s="290"/>
      <c r="E191" s="291"/>
      <c r="F191" s="290" t="s">
        <v>340</v>
      </c>
      <c r="G191" s="291"/>
      <c r="H191" s="292" t="str">
        <f t="shared" si="6"/>
        <v>_</v>
      </c>
      <c r="I191" s="292" t="str">
        <f t="shared" si="7"/>
        <v>_</v>
      </c>
      <c r="J191" s="581">
        <f t="shared" si="8"/>
        <v>0</v>
      </c>
    </row>
    <row r="192" spans="1:10" ht="18" customHeight="1" x14ac:dyDescent="0.2">
      <c r="A192" s="287"/>
      <c r="B192" s="288"/>
      <c r="C192" s="293"/>
      <c r="D192" s="290"/>
      <c r="E192" s="291"/>
      <c r="F192" s="290" t="s">
        <v>340</v>
      </c>
      <c r="G192" s="291"/>
      <c r="H192" s="292" t="str">
        <f t="shared" si="6"/>
        <v>_</v>
      </c>
      <c r="I192" s="292" t="str">
        <f t="shared" si="7"/>
        <v>_</v>
      </c>
      <c r="J192" s="581">
        <f t="shared" si="8"/>
        <v>0</v>
      </c>
    </row>
    <row r="193" spans="1:10" ht="18" customHeight="1" x14ac:dyDescent="0.2">
      <c r="A193" s="287"/>
      <c r="B193" s="288"/>
      <c r="C193" s="289"/>
      <c r="D193" s="290"/>
      <c r="E193" s="291"/>
      <c r="F193" s="290" t="s">
        <v>340</v>
      </c>
      <c r="G193" s="291"/>
      <c r="H193" s="292" t="str">
        <f t="shared" si="6"/>
        <v>_</v>
      </c>
      <c r="I193" s="292" t="str">
        <f t="shared" si="7"/>
        <v>_</v>
      </c>
      <c r="J193" s="581">
        <f t="shared" si="8"/>
        <v>0</v>
      </c>
    </row>
    <row r="194" spans="1:10" ht="18" customHeight="1" x14ac:dyDescent="0.2">
      <c r="A194" s="287"/>
      <c r="B194" s="288"/>
      <c r="C194" s="293"/>
      <c r="D194" s="290"/>
      <c r="E194" s="291"/>
      <c r="F194" s="290" t="s">
        <v>340</v>
      </c>
      <c r="G194" s="291"/>
      <c r="H194" s="292" t="str">
        <f t="shared" si="6"/>
        <v>_</v>
      </c>
      <c r="I194" s="292" t="str">
        <f t="shared" si="7"/>
        <v>_</v>
      </c>
      <c r="J194" s="581">
        <f t="shared" si="8"/>
        <v>0</v>
      </c>
    </row>
    <row r="195" spans="1:10" ht="18" customHeight="1" x14ac:dyDescent="0.2">
      <c r="A195" s="287"/>
      <c r="B195" s="288"/>
      <c r="C195" s="289"/>
      <c r="D195" s="290"/>
      <c r="E195" s="291"/>
      <c r="F195" s="290" t="s">
        <v>340</v>
      </c>
      <c r="G195" s="291"/>
      <c r="H195" s="292" t="str">
        <f t="shared" si="6"/>
        <v>_</v>
      </c>
      <c r="I195" s="292" t="str">
        <f t="shared" si="7"/>
        <v>_</v>
      </c>
      <c r="J195" s="581">
        <f t="shared" si="8"/>
        <v>0</v>
      </c>
    </row>
    <row r="196" spans="1:10" ht="18" customHeight="1" x14ac:dyDescent="0.2">
      <c r="A196" s="287"/>
      <c r="B196" s="288"/>
      <c r="C196" s="293"/>
      <c r="D196" s="290"/>
      <c r="E196" s="291"/>
      <c r="F196" s="290" t="s">
        <v>340</v>
      </c>
      <c r="G196" s="291"/>
      <c r="H196" s="292" t="str">
        <f t="shared" si="6"/>
        <v>_</v>
      </c>
      <c r="I196" s="292" t="str">
        <f t="shared" si="7"/>
        <v>_</v>
      </c>
      <c r="J196" s="581">
        <f t="shared" si="8"/>
        <v>0</v>
      </c>
    </row>
    <row r="197" spans="1:10" ht="18" customHeight="1" x14ac:dyDescent="0.2">
      <c r="A197" s="287"/>
      <c r="B197" s="288"/>
      <c r="C197" s="289"/>
      <c r="D197" s="290"/>
      <c r="E197" s="291"/>
      <c r="F197" s="290" t="s">
        <v>340</v>
      </c>
      <c r="G197" s="291"/>
      <c r="H197" s="292" t="str">
        <f t="shared" si="6"/>
        <v>_</v>
      </c>
      <c r="I197" s="292" t="str">
        <f t="shared" si="7"/>
        <v>_</v>
      </c>
      <c r="J197" s="581">
        <f t="shared" si="8"/>
        <v>0</v>
      </c>
    </row>
    <row r="198" spans="1:10" ht="18" customHeight="1" x14ac:dyDescent="0.2">
      <c r="A198" s="287"/>
      <c r="B198" s="288"/>
      <c r="C198" s="293"/>
      <c r="D198" s="290"/>
      <c r="E198" s="291"/>
      <c r="F198" s="290" t="s">
        <v>340</v>
      </c>
      <c r="G198" s="291"/>
      <c r="H198" s="292" t="str">
        <f t="shared" ref="H198:H261" si="9">CONCATENATE(A198,"_",LEFT(E198,2))</f>
        <v>_</v>
      </c>
      <c r="I198" s="292" t="str">
        <f t="shared" ref="I198:I261" si="10">CONCATENATE(A198,"_",LEFT(G198, 2))</f>
        <v>_</v>
      </c>
      <c r="J198" s="581">
        <f t="shared" si="8"/>
        <v>0</v>
      </c>
    </row>
    <row r="199" spans="1:10" ht="18" customHeight="1" x14ac:dyDescent="0.2">
      <c r="A199" s="287"/>
      <c r="B199" s="288"/>
      <c r="C199" s="289"/>
      <c r="D199" s="290"/>
      <c r="E199" s="291"/>
      <c r="F199" s="290" t="s">
        <v>340</v>
      </c>
      <c r="G199" s="291"/>
      <c r="H199" s="292" t="str">
        <f t="shared" si="9"/>
        <v>_</v>
      </c>
      <c r="I199" s="292" t="str">
        <f t="shared" si="10"/>
        <v>_</v>
      </c>
      <c r="J199" s="581">
        <f t="shared" ref="J199:J262" si="11" xml:space="preserve"> J198+N(D199)-N(F199)</f>
        <v>0</v>
      </c>
    </row>
    <row r="200" spans="1:10" ht="18" customHeight="1" x14ac:dyDescent="0.2">
      <c r="A200" s="287"/>
      <c r="B200" s="288"/>
      <c r="C200" s="293"/>
      <c r="D200" s="290"/>
      <c r="E200" s="291"/>
      <c r="F200" s="290" t="s">
        <v>340</v>
      </c>
      <c r="G200" s="291"/>
      <c r="H200" s="292" t="str">
        <f t="shared" si="9"/>
        <v>_</v>
      </c>
      <c r="I200" s="292" t="str">
        <f t="shared" si="10"/>
        <v>_</v>
      </c>
      <c r="J200" s="581">
        <f t="shared" si="11"/>
        <v>0</v>
      </c>
    </row>
    <row r="201" spans="1:10" ht="18" customHeight="1" x14ac:dyDescent="0.2">
      <c r="A201" s="287"/>
      <c r="B201" s="288"/>
      <c r="C201" s="289"/>
      <c r="D201" s="290"/>
      <c r="E201" s="291"/>
      <c r="F201" s="290" t="s">
        <v>340</v>
      </c>
      <c r="G201" s="291"/>
      <c r="H201" s="292" t="str">
        <f t="shared" si="9"/>
        <v>_</v>
      </c>
      <c r="I201" s="292" t="str">
        <f t="shared" si="10"/>
        <v>_</v>
      </c>
      <c r="J201" s="581">
        <f t="shared" si="11"/>
        <v>0</v>
      </c>
    </row>
    <row r="202" spans="1:10" ht="18" customHeight="1" x14ac:dyDescent="0.2">
      <c r="A202" s="287"/>
      <c r="B202" s="288"/>
      <c r="C202" s="293"/>
      <c r="D202" s="290"/>
      <c r="E202" s="291"/>
      <c r="F202" s="290" t="s">
        <v>340</v>
      </c>
      <c r="G202" s="291"/>
      <c r="H202" s="292" t="str">
        <f t="shared" si="9"/>
        <v>_</v>
      </c>
      <c r="I202" s="292" t="str">
        <f t="shared" si="10"/>
        <v>_</v>
      </c>
      <c r="J202" s="581">
        <f t="shared" si="11"/>
        <v>0</v>
      </c>
    </row>
    <row r="203" spans="1:10" ht="18" customHeight="1" x14ac:dyDescent="0.2">
      <c r="A203" s="287"/>
      <c r="B203" s="288"/>
      <c r="C203" s="289"/>
      <c r="D203" s="290"/>
      <c r="E203" s="291"/>
      <c r="F203" s="290" t="s">
        <v>340</v>
      </c>
      <c r="G203" s="291"/>
      <c r="H203" s="292" t="str">
        <f t="shared" si="9"/>
        <v>_</v>
      </c>
      <c r="I203" s="292" t="str">
        <f t="shared" si="10"/>
        <v>_</v>
      </c>
      <c r="J203" s="581">
        <f t="shared" si="11"/>
        <v>0</v>
      </c>
    </row>
    <row r="204" spans="1:10" ht="18" customHeight="1" x14ac:dyDescent="0.2">
      <c r="A204" s="287"/>
      <c r="B204" s="288"/>
      <c r="C204" s="293"/>
      <c r="D204" s="290"/>
      <c r="E204" s="291"/>
      <c r="F204" s="290" t="s">
        <v>340</v>
      </c>
      <c r="G204" s="291"/>
      <c r="H204" s="292" t="str">
        <f t="shared" si="9"/>
        <v>_</v>
      </c>
      <c r="I204" s="292" t="str">
        <f t="shared" si="10"/>
        <v>_</v>
      </c>
      <c r="J204" s="581">
        <f t="shared" si="11"/>
        <v>0</v>
      </c>
    </row>
    <row r="205" spans="1:10" ht="18" customHeight="1" x14ac:dyDescent="0.2">
      <c r="A205" s="287"/>
      <c r="B205" s="288"/>
      <c r="C205" s="289"/>
      <c r="D205" s="290"/>
      <c r="E205" s="291"/>
      <c r="F205" s="290" t="s">
        <v>340</v>
      </c>
      <c r="G205" s="291"/>
      <c r="H205" s="292" t="str">
        <f t="shared" si="9"/>
        <v>_</v>
      </c>
      <c r="I205" s="292" t="str">
        <f t="shared" si="10"/>
        <v>_</v>
      </c>
      <c r="J205" s="581">
        <f t="shared" si="11"/>
        <v>0</v>
      </c>
    </row>
    <row r="206" spans="1:10" ht="18" customHeight="1" x14ac:dyDescent="0.2">
      <c r="A206" s="287"/>
      <c r="B206" s="288"/>
      <c r="C206" s="293"/>
      <c r="D206" s="290"/>
      <c r="E206" s="291"/>
      <c r="F206" s="290" t="s">
        <v>340</v>
      </c>
      <c r="G206" s="291"/>
      <c r="H206" s="292" t="str">
        <f t="shared" si="9"/>
        <v>_</v>
      </c>
      <c r="I206" s="292" t="str">
        <f t="shared" si="10"/>
        <v>_</v>
      </c>
      <c r="J206" s="581">
        <f t="shared" si="11"/>
        <v>0</v>
      </c>
    </row>
    <row r="207" spans="1:10" ht="18" customHeight="1" x14ac:dyDescent="0.2">
      <c r="A207" s="287"/>
      <c r="B207" s="288"/>
      <c r="C207" s="289"/>
      <c r="D207" s="290"/>
      <c r="E207" s="291"/>
      <c r="F207" s="290" t="s">
        <v>340</v>
      </c>
      <c r="G207" s="291"/>
      <c r="H207" s="292" t="str">
        <f t="shared" si="9"/>
        <v>_</v>
      </c>
      <c r="I207" s="292" t="str">
        <f t="shared" si="10"/>
        <v>_</v>
      </c>
      <c r="J207" s="581">
        <f t="shared" si="11"/>
        <v>0</v>
      </c>
    </row>
    <row r="208" spans="1:10" ht="18" customHeight="1" x14ac:dyDescent="0.2">
      <c r="A208" s="287"/>
      <c r="B208" s="288"/>
      <c r="C208" s="293"/>
      <c r="D208" s="290"/>
      <c r="E208" s="291"/>
      <c r="F208" s="290" t="s">
        <v>340</v>
      </c>
      <c r="G208" s="291"/>
      <c r="H208" s="292" t="str">
        <f t="shared" si="9"/>
        <v>_</v>
      </c>
      <c r="I208" s="292" t="str">
        <f t="shared" si="10"/>
        <v>_</v>
      </c>
      <c r="J208" s="581">
        <f t="shared" si="11"/>
        <v>0</v>
      </c>
    </row>
    <row r="209" spans="1:10" ht="18" customHeight="1" x14ac:dyDescent="0.2">
      <c r="A209" s="287"/>
      <c r="B209" s="288"/>
      <c r="C209" s="289"/>
      <c r="D209" s="290"/>
      <c r="E209" s="291"/>
      <c r="F209" s="290" t="s">
        <v>340</v>
      </c>
      <c r="G209" s="291"/>
      <c r="H209" s="292" t="str">
        <f t="shared" si="9"/>
        <v>_</v>
      </c>
      <c r="I209" s="292" t="str">
        <f t="shared" si="10"/>
        <v>_</v>
      </c>
      <c r="J209" s="581">
        <f t="shared" si="11"/>
        <v>0</v>
      </c>
    </row>
    <row r="210" spans="1:10" ht="18" customHeight="1" x14ac:dyDescent="0.2">
      <c r="A210" s="287"/>
      <c r="B210" s="288"/>
      <c r="C210" s="293"/>
      <c r="D210" s="290"/>
      <c r="E210" s="291"/>
      <c r="F210" s="290" t="s">
        <v>340</v>
      </c>
      <c r="G210" s="291"/>
      <c r="H210" s="292" t="str">
        <f t="shared" si="9"/>
        <v>_</v>
      </c>
      <c r="I210" s="292" t="str">
        <f t="shared" si="10"/>
        <v>_</v>
      </c>
      <c r="J210" s="581">
        <f t="shared" si="11"/>
        <v>0</v>
      </c>
    </row>
    <row r="211" spans="1:10" ht="18" customHeight="1" x14ac:dyDescent="0.2">
      <c r="A211" s="287"/>
      <c r="B211" s="288"/>
      <c r="C211" s="289"/>
      <c r="D211" s="290"/>
      <c r="E211" s="291"/>
      <c r="F211" s="290" t="s">
        <v>340</v>
      </c>
      <c r="G211" s="291"/>
      <c r="H211" s="292" t="str">
        <f t="shared" si="9"/>
        <v>_</v>
      </c>
      <c r="I211" s="292" t="str">
        <f t="shared" si="10"/>
        <v>_</v>
      </c>
      <c r="J211" s="581">
        <f t="shared" si="11"/>
        <v>0</v>
      </c>
    </row>
    <row r="212" spans="1:10" ht="18" customHeight="1" x14ac:dyDescent="0.2">
      <c r="A212" s="287"/>
      <c r="B212" s="288"/>
      <c r="C212" s="293"/>
      <c r="D212" s="290"/>
      <c r="E212" s="291"/>
      <c r="F212" s="290" t="s">
        <v>340</v>
      </c>
      <c r="G212" s="291"/>
      <c r="H212" s="292" t="str">
        <f t="shared" si="9"/>
        <v>_</v>
      </c>
      <c r="I212" s="292" t="str">
        <f t="shared" si="10"/>
        <v>_</v>
      </c>
      <c r="J212" s="581">
        <f t="shared" si="11"/>
        <v>0</v>
      </c>
    </row>
    <row r="213" spans="1:10" ht="18" customHeight="1" x14ac:dyDescent="0.2">
      <c r="A213" s="287"/>
      <c r="B213" s="288"/>
      <c r="C213" s="289"/>
      <c r="D213" s="290"/>
      <c r="E213" s="291"/>
      <c r="F213" s="290" t="s">
        <v>340</v>
      </c>
      <c r="G213" s="291"/>
      <c r="H213" s="292" t="str">
        <f t="shared" si="9"/>
        <v>_</v>
      </c>
      <c r="I213" s="292" t="str">
        <f t="shared" si="10"/>
        <v>_</v>
      </c>
      <c r="J213" s="581">
        <f t="shared" si="11"/>
        <v>0</v>
      </c>
    </row>
    <row r="214" spans="1:10" ht="18" customHeight="1" x14ac:dyDescent="0.2">
      <c r="A214" s="287"/>
      <c r="B214" s="288"/>
      <c r="C214" s="293"/>
      <c r="D214" s="290"/>
      <c r="E214" s="291"/>
      <c r="F214" s="290" t="s">
        <v>340</v>
      </c>
      <c r="G214" s="291"/>
      <c r="H214" s="292" t="str">
        <f t="shared" si="9"/>
        <v>_</v>
      </c>
      <c r="I214" s="292" t="str">
        <f t="shared" si="10"/>
        <v>_</v>
      </c>
      <c r="J214" s="581">
        <f t="shared" si="11"/>
        <v>0</v>
      </c>
    </row>
    <row r="215" spans="1:10" ht="18" customHeight="1" x14ac:dyDescent="0.2">
      <c r="A215" s="287"/>
      <c r="B215" s="288"/>
      <c r="C215" s="289"/>
      <c r="D215" s="290"/>
      <c r="E215" s="291"/>
      <c r="F215" s="290" t="s">
        <v>340</v>
      </c>
      <c r="G215" s="291"/>
      <c r="H215" s="292" t="str">
        <f t="shared" si="9"/>
        <v>_</v>
      </c>
      <c r="I215" s="292" t="str">
        <f t="shared" si="10"/>
        <v>_</v>
      </c>
      <c r="J215" s="581">
        <f t="shared" si="11"/>
        <v>0</v>
      </c>
    </row>
    <row r="216" spans="1:10" ht="18" customHeight="1" x14ac:dyDescent="0.2">
      <c r="A216" s="287"/>
      <c r="B216" s="288"/>
      <c r="C216" s="293"/>
      <c r="D216" s="290"/>
      <c r="E216" s="291"/>
      <c r="F216" s="290" t="s">
        <v>340</v>
      </c>
      <c r="G216" s="291"/>
      <c r="H216" s="292" t="str">
        <f t="shared" si="9"/>
        <v>_</v>
      </c>
      <c r="I216" s="292" t="str">
        <f t="shared" si="10"/>
        <v>_</v>
      </c>
      <c r="J216" s="581">
        <f t="shared" si="11"/>
        <v>0</v>
      </c>
    </row>
    <row r="217" spans="1:10" ht="18" customHeight="1" x14ac:dyDescent="0.2">
      <c r="A217" s="287"/>
      <c r="B217" s="288"/>
      <c r="C217" s="289"/>
      <c r="D217" s="290"/>
      <c r="E217" s="291"/>
      <c r="F217" s="290" t="s">
        <v>340</v>
      </c>
      <c r="G217" s="291"/>
      <c r="H217" s="292" t="str">
        <f t="shared" si="9"/>
        <v>_</v>
      </c>
      <c r="I217" s="292" t="str">
        <f t="shared" si="10"/>
        <v>_</v>
      </c>
      <c r="J217" s="581">
        <f t="shared" si="11"/>
        <v>0</v>
      </c>
    </row>
    <row r="218" spans="1:10" ht="18" customHeight="1" x14ac:dyDescent="0.2">
      <c r="A218" s="287"/>
      <c r="B218" s="288"/>
      <c r="C218" s="293"/>
      <c r="D218" s="290"/>
      <c r="E218" s="291"/>
      <c r="F218" s="290" t="s">
        <v>340</v>
      </c>
      <c r="G218" s="291"/>
      <c r="H218" s="292" t="str">
        <f t="shared" si="9"/>
        <v>_</v>
      </c>
      <c r="I218" s="292" t="str">
        <f t="shared" si="10"/>
        <v>_</v>
      </c>
      <c r="J218" s="581">
        <f t="shared" si="11"/>
        <v>0</v>
      </c>
    </row>
    <row r="219" spans="1:10" ht="18" customHeight="1" x14ac:dyDescent="0.2">
      <c r="A219" s="287"/>
      <c r="B219" s="288"/>
      <c r="C219" s="289"/>
      <c r="D219" s="290"/>
      <c r="E219" s="291"/>
      <c r="F219" s="290" t="s">
        <v>340</v>
      </c>
      <c r="G219" s="291"/>
      <c r="H219" s="292" t="str">
        <f t="shared" si="9"/>
        <v>_</v>
      </c>
      <c r="I219" s="292" t="str">
        <f t="shared" si="10"/>
        <v>_</v>
      </c>
      <c r="J219" s="581">
        <f t="shared" si="11"/>
        <v>0</v>
      </c>
    </row>
    <row r="220" spans="1:10" ht="18" customHeight="1" x14ac:dyDescent="0.2">
      <c r="A220" s="287"/>
      <c r="B220" s="288"/>
      <c r="C220" s="293"/>
      <c r="D220" s="290"/>
      <c r="E220" s="291"/>
      <c r="F220" s="290" t="s">
        <v>340</v>
      </c>
      <c r="G220" s="291"/>
      <c r="H220" s="292" t="str">
        <f t="shared" si="9"/>
        <v>_</v>
      </c>
      <c r="I220" s="292" t="str">
        <f t="shared" si="10"/>
        <v>_</v>
      </c>
      <c r="J220" s="581">
        <f t="shared" si="11"/>
        <v>0</v>
      </c>
    </row>
    <row r="221" spans="1:10" ht="18" customHeight="1" x14ac:dyDescent="0.2">
      <c r="A221" s="287"/>
      <c r="B221" s="288"/>
      <c r="C221" s="289"/>
      <c r="D221" s="290"/>
      <c r="E221" s="291"/>
      <c r="F221" s="290" t="s">
        <v>340</v>
      </c>
      <c r="G221" s="291"/>
      <c r="H221" s="292" t="str">
        <f t="shared" si="9"/>
        <v>_</v>
      </c>
      <c r="I221" s="292" t="str">
        <f t="shared" si="10"/>
        <v>_</v>
      </c>
      <c r="J221" s="581">
        <f t="shared" si="11"/>
        <v>0</v>
      </c>
    </row>
    <row r="222" spans="1:10" ht="18" customHeight="1" x14ac:dyDescent="0.2">
      <c r="A222" s="287"/>
      <c r="B222" s="288"/>
      <c r="C222" s="293"/>
      <c r="D222" s="290"/>
      <c r="E222" s="291"/>
      <c r="F222" s="290" t="s">
        <v>340</v>
      </c>
      <c r="G222" s="291"/>
      <c r="H222" s="292" t="str">
        <f t="shared" si="9"/>
        <v>_</v>
      </c>
      <c r="I222" s="292" t="str">
        <f t="shared" si="10"/>
        <v>_</v>
      </c>
      <c r="J222" s="581">
        <f t="shared" si="11"/>
        <v>0</v>
      </c>
    </row>
    <row r="223" spans="1:10" ht="18" customHeight="1" x14ac:dyDescent="0.2">
      <c r="A223" s="287"/>
      <c r="B223" s="288"/>
      <c r="C223" s="289"/>
      <c r="D223" s="290"/>
      <c r="E223" s="291"/>
      <c r="F223" s="290" t="s">
        <v>340</v>
      </c>
      <c r="G223" s="291"/>
      <c r="H223" s="292" t="str">
        <f t="shared" si="9"/>
        <v>_</v>
      </c>
      <c r="I223" s="292" t="str">
        <f t="shared" si="10"/>
        <v>_</v>
      </c>
      <c r="J223" s="581">
        <f t="shared" si="11"/>
        <v>0</v>
      </c>
    </row>
    <row r="224" spans="1:10" ht="18" customHeight="1" x14ac:dyDescent="0.2">
      <c r="A224" s="287"/>
      <c r="B224" s="288"/>
      <c r="C224" s="293"/>
      <c r="D224" s="290"/>
      <c r="E224" s="291"/>
      <c r="F224" s="290" t="s">
        <v>340</v>
      </c>
      <c r="G224" s="291"/>
      <c r="H224" s="292" t="str">
        <f t="shared" si="9"/>
        <v>_</v>
      </c>
      <c r="I224" s="292" t="str">
        <f t="shared" si="10"/>
        <v>_</v>
      </c>
      <c r="J224" s="581">
        <f t="shared" si="11"/>
        <v>0</v>
      </c>
    </row>
    <row r="225" spans="1:10" ht="18" customHeight="1" x14ac:dyDescent="0.2">
      <c r="A225" s="287"/>
      <c r="B225" s="288"/>
      <c r="C225" s="289"/>
      <c r="D225" s="290"/>
      <c r="E225" s="291"/>
      <c r="F225" s="290" t="s">
        <v>340</v>
      </c>
      <c r="G225" s="291"/>
      <c r="H225" s="292" t="str">
        <f t="shared" si="9"/>
        <v>_</v>
      </c>
      <c r="I225" s="292" t="str">
        <f t="shared" si="10"/>
        <v>_</v>
      </c>
      <c r="J225" s="581">
        <f t="shared" si="11"/>
        <v>0</v>
      </c>
    </row>
    <row r="226" spans="1:10" ht="18" customHeight="1" x14ac:dyDescent="0.2">
      <c r="A226" s="287"/>
      <c r="B226" s="288"/>
      <c r="C226" s="293"/>
      <c r="D226" s="290"/>
      <c r="E226" s="291"/>
      <c r="F226" s="290" t="s">
        <v>340</v>
      </c>
      <c r="G226" s="291"/>
      <c r="H226" s="292" t="str">
        <f t="shared" si="9"/>
        <v>_</v>
      </c>
      <c r="I226" s="292" t="str">
        <f t="shared" si="10"/>
        <v>_</v>
      </c>
      <c r="J226" s="581">
        <f t="shared" si="11"/>
        <v>0</v>
      </c>
    </row>
    <row r="227" spans="1:10" ht="18" customHeight="1" x14ac:dyDescent="0.2">
      <c r="A227" s="287"/>
      <c r="B227" s="288"/>
      <c r="C227" s="289"/>
      <c r="D227" s="290"/>
      <c r="E227" s="291"/>
      <c r="F227" s="290" t="s">
        <v>340</v>
      </c>
      <c r="G227" s="291"/>
      <c r="H227" s="292" t="str">
        <f t="shared" si="9"/>
        <v>_</v>
      </c>
      <c r="I227" s="292" t="str">
        <f t="shared" si="10"/>
        <v>_</v>
      </c>
      <c r="J227" s="581">
        <f t="shared" si="11"/>
        <v>0</v>
      </c>
    </row>
    <row r="228" spans="1:10" ht="18" customHeight="1" x14ac:dyDescent="0.2">
      <c r="A228" s="287"/>
      <c r="B228" s="288"/>
      <c r="C228" s="293"/>
      <c r="D228" s="290"/>
      <c r="E228" s="291"/>
      <c r="F228" s="290" t="s">
        <v>340</v>
      </c>
      <c r="G228" s="291"/>
      <c r="H228" s="292" t="str">
        <f t="shared" si="9"/>
        <v>_</v>
      </c>
      <c r="I228" s="292" t="str">
        <f t="shared" si="10"/>
        <v>_</v>
      </c>
      <c r="J228" s="581">
        <f t="shared" si="11"/>
        <v>0</v>
      </c>
    </row>
    <row r="229" spans="1:10" ht="18" customHeight="1" x14ac:dyDescent="0.2">
      <c r="A229" s="287"/>
      <c r="B229" s="288"/>
      <c r="C229" s="289"/>
      <c r="D229" s="290"/>
      <c r="E229" s="291"/>
      <c r="F229" s="290" t="s">
        <v>340</v>
      </c>
      <c r="G229" s="291"/>
      <c r="H229" s="292" t="str">
        <f t="shared" si="9"/>
        <v>_</v>
      </c>
      <c r="I229" s="292" t="str">
        <f t="shared" si="10"/>
        <v>_</v>
      </c>
      <c r="J229" s="581">
        <f t="shared" si="11"/>
        <v>0</v>
      </c>
    </row>
    <row r="230" spans="1:10" ht="18" customHeight="1" x14ac:dyDescent="0.2">
      <c r="A230" s="287"/>
      <c r="B230" s="288"/>
      <c r="C230" s="293"/>
      <c r="D230" s="290"/>
      <c r="E230" s="291"/>
      <c r="F230" s="290" t="s">
        <v>340</v>
      </c>
      <c r="G230" s="291"/>
      <c r="H230" s="292" t="str">
        <f t="shared" si="9"/>
        <v>_</v>
      </c>
      <c r="I230" s="292" t="str">
        <f t="shared" si="10"/>
        <v>_</v>
      </c>
      <c r="J230" s="581">
        <f t="shared" si="11"/>
        <v>0</v>
      </c>
    </row>
    <row r="231" spans="1:10" ht="18" customHeight="1" x14ac:dyDescent="0.2">
      <c r="A231" s="287"/>
      <c r="B231" s="288"/>
      <c r="C231" s="289"/>
      <c r="D231" s="290"/>
      <c r="E231" s="291"/>
      <c r="F231" s="290" t="s">
        <v>340</v>
      </c>
      <c r="G231" s="291"/>
      <c r="H231" s="292" t="str">
        <f t="shared" si="9"/>
        <v>_</v>
      </c>
      <c r="I231" s="292" t="str">
        <f t="shared" si="10"/>
        <v>_</v>
      </c>
      <c r="J231" s="581">
        <f t="shared" si="11"/>
        <v>0</v>
      </c>
    </row>
    <row r="232" spans="1:10" ht="18" customHeight="1" x14ac:dyDescent="0.2">
      <c r="A232" s="287"/>
      <c r="B232" s="288"/>
      <c r="C232" s="293"/>
      <c r="D232" s="290"/>
      <c r="E232" s="291"/>
      <c r="F232" s="290" t="s">
        <v>340</v>
      </c>
      <c r="G232" s="291"/>
      <c r="H232" s="292" t="str">
        <f t="shared" si="9"/>
        <v>_</v>
      </c>
      <c r="I232" s="292" t="str">
        <f t="shared" si="10"/>
        <v>_</v>
      </c>
      <c r="J232" s="581">
        <f t="shared" si="11"/>
        <v>0</v>
      </c>
    </row>
    <row r="233" spans="1:10" ht="18" customHeight="1" x14ac:dyDescent="0.2">
      <c r="A233" s="287"/>
      <c r="B233" s="288"/>
      <c r="C233" s="289"/>
      <c r="D233" s="290"/>
      <c r="E233" s="291"/>
      <c r="F233" s="290" t="s">
        <v>340</v>
      </c>
      <c r="G233" s="291"/>
      <c r="H233" s="292" t="str">
        <f t="shared" si="9"/>
        <v>_</v>
      </c>
      <c r="I233" s="292" t="str">
        <f t="shared" si="10"/>
        <v>_</v>
      </c>
      <c r="J233" s="581">
        <f t="shared" si="11"/>
        <v>0</v>
      </c>
    </row>
    <row r="234" spans="1:10" ht="18" customHeight="1" x14ac:dyDescent="0.2">
      <c r="A234" s="287"/>
      <c r="B234" s="288"/>
      <c r="C234" s="293"/>
      <c r="D234" s="290"/>
      <c r="E234" s="291"/>
      <c r="F234" s="290" t="s">
        <v>340</v>
      </c>
      <c r="G234" s="291"/>
      <c r="H234" s="292" t="str">
        <f t="shared" si="9"/>
        <v>_</v>
      </c>
      <c r="I234" s="292" t="str">
        <f t="shared" si="10"/>
        <v>_</v>
      </c>
      <c r="J234" s="581">
        <f t="shared" si="11"/>
        <v>0</v>
      </c>
    </row>
    <row r="235" spans="1:10" ht="18" customHeight="1" x14ac:dyDescent="0.2">
      <c r="A235" s="287"/>
      <c r="B235" s="288"/>
      <c r="C235" s="289"/>
      <c r="D235" s="290"/>
      <c r="E235" s="291"/>
      <c r="F235" s="290" t="s">
        <v>340</v>
      </c>
      <c r="G235" s="291"/>
      <c r="H235" s="292" t="str">
        <f t="shared" si="9"/>
        <v>_</v>
      </c>
      <c r="I235" s="292" t="str">
        <f t="shared" si="10"/>
        <v>_</v>
      </c>
      <c r="J235" s="581">
        <f t="shared" si="11"/>
        <v>0</v>
      </c>
    </row>
    <row r="236" spans="1:10" ht="18" customHeight="1" x14ac:dyDescent="0.2">
      <c r="A236" s="287"/>
      <c r="B236" s="288"/>
      <c r="C236" s="293"/>
      <c r="D236" s="290"/>
      <c r="E236" s="291"/>
      <c r="F236" s="290" t="s">
        <v>340</v>
      </c>
      <c r="G236" s="291"/>
      <c r="H236" s="292" t="str">
        <f t="shared" si="9"/>
        <v>_</v>
      </c>
      <c r="I236" s="292" t="str">
        <f t="shared" si="10"/>
        <v>_</v>
      </c>
      <c r="J236" s="581">
        <f t="shared" si="11"/>
        <v>0</v>
      </c>
    </row>
    <row r="237" spans="1:10" ht="18" customHeight="1" x14ac:dyDescent="0.2">
      <c r="A237" s="287"/>
      <c r="B237" s="288"/>
      <c r="C237" s="289"/>
      <c r="D237" s="290"/>
      <c r="E237" s="291"/>
      <c r="F237" s="290" t="s">
        <v>340</v>
      </c>
      <c r="G237" s="291"/>
      <c r="H237" s="292" t="str">
        <f t="shared" si="9"/>
        <v>_</v>
      </c>
      <c r="I237" s="292" t="str">
        <f t="shared" si="10"/>
        <v>_</v>
      </c>
      <c r="J237" s="581">
        <f t="shared" si="11"/>
        <v>0</v>
      </c>
    </row>
    <row r="238" spans="1:10" ht="18" customHeight="1" x14ac:dyDescent="0.2">
      <c r="A238" s="287"/>
      <c r="B238" s="288"/>
      <c r="C238" s="293"/>
      <c r="D238" s="290"/>
      <c r="E238" s="291"/>
      <c r="F238" s="290" t="s">
        <v>340</v>
      </c>
      <c r="G238" s="291"/>
      <c r="H238" s="292" t="str">
        <f t="shared" si="9"/>
        <v>_</v>
      </c>
      <c r="I238" s="292" t="str">
        <f t="shared" si="10"/>
        <v>_</v>
      </c>
      <c r="J238" s="581">
        <f t="shared" si="11"/>
        <v>0</v>
      </c>
    </row>
    <row r="239" spans="1:10" ht="18" customHeight="1" x14ac:dyDescent="0.2">
      <c r="A239" s="287"/>
      <c r="B239" s="288"/>
      <c r="C239" s="289"/>
      <c r="D239" s="290"/>
      <c r="E239" s="291"/>
      <c r="F239" s="290" t="s">
        <v>340</v>
      </c>
      <c r="G239" s="291"/>
      <c r="H239" s="292" t="str">
        <f t="shared" si="9"/>
        <v>_</v>
      </c>
      <c r="I239" s="292" t="str">
        <f t="shared" si="10"/>
        <v>_</v>
      </c>
      <c r="J239" s="581">
        <f t="shared" si="11"/>
        <v>0</v>
      </c>
    </row>
    <row r="240" spans="1:10" ht="18" customHeight="1" x14ac:dyDescent="0.2">
      <c r="A240" s="287"/>
      <c r="B240" s="288"/>
      <c r="C240" s="293"/>
      <c r="D240" s="290"/>
      <c r="E240" s="291"/>
      <c r="F240" s="290" t="s">
        <v>340</v>
      </c>
      <c r="G240" s="291"/>
      <c r="H240" s="292" t="str">
        <f t="shared" si="9"/>
        <v>_</v>
      </c>
      <c r="I240" s="292" t="str">
        <f t="shared" si="10"/>
        <v>_</v>
      </c>
      <c r="J240" s="581">
        <f t="shared" si="11"/>
        <v>0</v>
      </c>
    </row>
    <row r="241" spans="1:10" ht="18" customHeight="1" x14ac:dyDescent="0.2">
      <c r="A241" s="287"/>
      <c r="B241" s="288"/>
      <c r="C241" s="289"/>
      <c r="D241" s="290"/>
      <c r="E241" s="291"/>
      <c r="F241" s="290" t="s">
        <v>340</v>
      </c>
      <c r="G241" s="291"/>
      <c r="H241" s="292" t="str">
        <f t="shared" si="9"/>
        <v>_</v>
      </c>
      <c r="I241" s="292" t="str">
        <f t="shared" si="10"/>
        <v>_</v>
      </c>
      <c r="J241" s="581">
        <f t="shared" si="11"/>
        <v>0</v>
      </c>
    </row>
    <row r="242" spans="1:10" ht="18" customHeight="1" x14ac:dyDescent="0.2">
      <c r="A242" s="287"/>
      <c r="B242" s="288"/>
      <c r="C242" s="293"/>
      <c r="D242" s="290"/>
      <c r="E242" s="291"/>
      <c r="F242" s="290" t="s">
        <v>340</v>
      </c>
      <c r="G242" s="291"/>
      <c r="H242" s="292" t="str">
        <f t="shared" si="9"/>
        <v>_</v>
      </c>
      <c r="I242" s="292" t="str">
        <f t="shared" si="10"/>
        <v>_</v>
      </c>
      <c r="J242" s="581">
        <f t="shared" si="11"/>
        <v>0</v>
      </c>
    </row>
    <row r="243" spans="1:10" ht="18" customHeight="1" x14ac:dyDescent="0.2">
      <c r="A243" s="287"/>
      <c r="B243" s="288"/>
      <c r="C243" s="289"/>
      <c r="D243" s="290"/>
      <c r="E243" s="291"/>
      <c r="F243" s="290" t="s">
        <v>340</v>
      </c>
      <c r="G243" s="291"/>
      <c r="H243" s="292" t="str">
        <f t="shared" si="9"/>
        <v>_</v>
      </c>
      <c r="I243" s="292" t="str">
        <f t="shared" si="10"/>
        <v>_</v>
      </c>
      <c r="J243" s="581">
        <f t="shared" si="11"/>
        <v>0</v>
      </c>
    </row>
    <row r="244" spans="1:10" ht="18" customHeight="1" x14ac:dyDescent="0.2">
      <c r="A244" s="287"/>
      <c r="B244" s="288"/>
      <c r="C244" s="293"/>
      <c r="D244" s="290"/>
      <c r="E244" s="291"/>
      <c r="F244" s="290" t="s">
        <v>340</v>
      </c>
      <c r="G244" s="291"/>
      <c r="H244" s="292" t="str">
        <f t="shared" si="9"/>
        <v>_</v>
      </c>
      <c r="I244" s="292" t="str">
        <f t="shared" si="10"/>
        <v>_</v>
      </c>
      <c r="J244" s="581">
        <f t="shared" si="11"/>
        <v>0</v>
      </c>
    </row>
    <row r="245" spans="1:10" ht="18" customHeight="1" x14ac:dyDescent="0.2">
      <c r="A245" s="287"/>
      <c r="B245" s="288"/>
      <c r="C245" s="289"/>
      <c r="D245" s="290"/>
      <c r="E245" s="291"/>
      <c r="F245" s="290" t="s">
        <v>340</v>
      </c>
      <c r="G245" s="291"/>
      <c r="H245" s="292" t="str">
        <f t="shared" si="9"/>
        <v>_</v>
      </c>
      <c r="I245" s="292" t="str">
        <f t="shared" si="10"/>
        <v>_</v>
      </c>
      <c r="J245" s="581">
        <f t="shared" si="11"/>
        <v>0</v>
      </c>
    </row>
    <row r="246" spans="1:10" ht="18" customHeight="1" x14ac:dyDescent="0.2">
      <c r="A246" s="287"/>
      <c r="B246" s="288"/>
      <c r="C246" s="293"/>
      <c r="D246" s="290"/>
      <c r="E246" s="291"/>
      <c r="F246" s="290" t="s">
        <v>340</v>
      </c>
      <c r="G246" s="291"/>
      <c r="H246" s="292" t="str">
        <f t="shared" si="9"/>
        <v>_</v>
      </c>
      <c r="I246" s="292" t="str">
        <f t="shared" si="10"/>
        <v>_</v>
      </c>
      <c r="J246" s="581">
        <f t="shared" si="11"/>
        <v>0</v>
      </c>
    </row>
    <row r="247" spans="1:10" ht="18" customHeight="1" x14ac:dyDescent="0.2">
      <c r="A247" s="287"/>
      <c r="B247" s="288"/>
      <c r="C247" s="289"/>
      <c r="D247" s="290"/>
      <c r="E247" s="291"/>
      <c r="F247" s="290" t="s">
        <v>340</v>
      </c>
      <c r="G247" s="291"/>
      <c r="H247" s="292" t="str">
        <f t="shared" si="9"/>
        <v>_</v>
      </c>
      <c r="I247" s="292" t="str">
        <f t="shared" si="10"/>
        <v>_</v>
      </c>
      <c r="J247" s="581">
        <f t="shared" si="11"/>
        <v>0</v>
      </c>
    </row>
    <row r="248" spans="1:10" ht="18" customHeight="1" x14ac:dyDescent="0.2">
      <c r="A248" s="287"/>
      <c r="B248" s="288"/>
      <c r="C248" s="293"/>
      <c r="D248" s="290"/>
      <c r="E248" s="291"/>
      <c r="F248" s="290" t="s">
        <v>340</v>
      </c>
      <c r="G248" s="291"/>
      <c r="H248" s="292" t="str">
        <f t="shared" si="9"/>
        <v>_</v>
      </c>
      <c r="I248" s="292" t="str">
        <f t="shared" si="10"/>
        <v>_</v>
      </c>
      <c r="J248" s="581">
        <f t="shared" si="11"/>
        <v>0</v>
      </c>
    </row>
    <row r="249" spans="1:10" ht="18" customHeight="1" x14ac:dyDescent="0.2">
      <c r="A249" s="287"/>
      <c r="B249" s="288"/>
      <c r="C249" s="289"/>
      <c r="D249" s="290"/>
      <c r="E249" s="291"/>
      <c r="F249" s="290" t="s">
        <v>340</v>
      </c>
      <c r="G249" s="291"/>
      <c r="H249" s="292" t="str">
        <f t="shared" si="9"/>
        <v>_</v>
      </c>
      <c r="I249" s="292" t="str">
        <f t="shared" si="10"/>
        <v>_</v>
      </c>
      <c r="J249" s="581">
        <f t="shared" si="11"/>
        <v>0</v>
      </c>
    </row>
    <row r="250" spans="1:10" ht="18" customHeight="1" x14ac:dyDescent="0.2">
      <c r="A250" s="287"/>
      <c r="B250" s="288"/>
      <c r="C250" s="293"/>
      <c r="D250" s="290"/>
      <c r="E250" s="291"/>
      <c r="F250" s="290" t="s">
        <v>340</v>
      </c>
      <c r="G250" s="291"/>
      <c r="H250" s="292" t="str">
        <f t="shared" si="9"/>
        <v>_</v>
      </c>
      <c r="I250" s="292" t="str">
        <f t="shared" si="10"/>
        <v>_</v>
      </c>
      <c r="J250" s="581">
        <f t="shared" si="11"/>
        <v>0</v>
      </c>
    </row>
    <row r="251" spans="1:10" ht="18" customHeight="1" x14ac:dyDescent="0.2">
      <c r="A251" s="287"/>
      <c r="B251" s="288"/>
      <c r="C251" s="289"/>
      <c r="D251" s="290"/>
      <c r="E251" s="291"/>
      <c r="F251" s="290" t="s">
        <v>340</v>
      </c>
      <c r="G251" s="291"/>
      <c r="H251" s="292" t="str">
        <f t="shared" si="9"/>
        <v>_</v>
      </c>
      <c r="I251" s="292" t="str">
        <f t="shared" si="10"/>
        <v>_</v>
      </c>
      <c r="J251" s="581">
        <f t="shared" si="11"/>
        <v>0</v>
      </c>
    </row>
    <row r="252" spans="1:10" ht="18" customHeight="1" x14ac:dyDescent="0.2">
      <c r="A252" s="287"/>
      <c r="B252" s="288"/>
      <c r="C252" s="293"/>
      <c r="D252" s="290"/>
      <c r="E252" s="291"/>
      <c r="F252" s="290" t="s">
        <v>340</v>
      </c>
      <c r="G252" s="291"/>
      <c r="H252" s="292" t="str">
        <f t="shared" si="9"/>
        <v>_</v>
      </c>
      <c r="I252" s="292" t="str">
        <f t="shared" si="10"/>
        <v>_</v>
      </c>
      <c r="J252" s="581">
        <f t="shared" si="11"/>
        <v>0</v>
      </c>
    </row>
    <row r="253" spans="1:10" ht="18" customHeight="1" x14ac:dyDescent="0.2">
      <c r="A253" s="287"/>
      <c r="B253" s="288"/>
      <c r="C253" s="289"/>
      <c r="D253" s="290"/>
      <c r="E253" s="291"/>
      <c r="F253" s="290" t="s">
        <v>340</v>
      </c>
      <c r="G253" s="291"/>
      <c r="H253" s="292" t="str">
        <f t="shared" si="9"/>
        <v>_</v>
      </c>
      <c r="I253" s="292" t="str">
        <f t="shared" si="10"/>
        <v>_</v>
      </c>
      <c r="J253" s="581">
        <f t="shared" si="11"/>
        <v>0</v>
      </c>
    </row>
    <row r="254" spans="1:10" ht="18" customHeight="1" x14ac:dyDescent="0.2">
      <c r="A254" s="287"/>
      <c r="B254" s="288"/>
      <c r="C254" s="293"/>
      <c r="D254" s="290"/>
      <c r="E254" s="291"/>
      <c r="F254" s="290" t="s">
        <v>340</v>
      </c>
      <c r="G254" s="291"/>
      <c r="H254" s="292" t="str">
        <f t="shared" si="9"/>
        <v>_</v>
      </c>
      <c r="I254" s="292" t="str">
        <f t="shared" si="10"/>
        <v>_</v>
      </c>
      <c r="J254" s="581">
        <f t="shared" si="11"/>
        <v>0</v>
      </c>
    </row>
    <row r="255" spans="1:10" ht="18" customHeight="1" x14ac:dyDescent="0.2">
      <c r="A255" s="287"/>
      <c r="B255" s="288"/>
      <c r="C255" s="289"/>
      <c r="D255" s="290"/>
      <c r="E255" s="291"/>
      <c r="F255" s="290" t="s">
        <v>340</v>
      </c>
      <c r="G255" s="291"/>
      <c r="H255" s="292" t="str">
        <f t="shared" si="9"/>
        <v>_</v>
      </c>
      <c r="I255" s="292" t="str">
        <f t="shared" si="10"/>
        <v>_</v>
      </c>
      <c r="J255" s="581">
        <f t="shared" si="11"/>
        <v>0</v>
      </c>
    </row>
    <row r="256" spans="1:10" ht="18" customHeight="1" x14ac:dyDescent="0.2">
      <c r="A256" s="287"/>
      <c r="B256" s="288"/>
      <c r="C256" s="293"/>
      <c r="D256" s="290"/>
      <c r="E256" s="291"/>
      <c r="F256" s="290" t="s">
        <v>340</v>
      </c>
      <c r="G256" s="291"/>
      <c r="H256" s="292" t="str">
        <f t="shared" si="9"/>
        <v>_</v>
      </c>
      <c r="I256" s="292" t="str">
        <f t="shared" si="10"/>
        <v>_</v>
      </c>
      <c r="J256" s="581">
        <f t="shared" si="11"/>
        <v>0</v>
      </c>
    </row>
    <row r="257" spans="1:10" ht="18" customHeight="1" x14ac:dyDescent="0.2">
      <c r="A257" s="287"/>
      <c r="B257" s="288"/>
      <c r="C257" s="289"/>
      <c r="D257" s="290"/>
      <c r="E257" s="291"/>
      <c r="F257" s="290" t="s">
        <v>340</v>
      </c>
      <c r="G257" s="291"/>
      <c r="H257" s="292" t="str">
        <f t="shared" si="9"/>
        <v>_</v>
      </c>
      <c r="I257" s="292" t="str">
        <f t="shared" si="10"/>
        <v>_</v>
      </c>
      <c r="J257" s="581">
        <f t="shared" si="11"/>
        <v>0</v>
      </c>
    </row>
    <row r="258" spans="1:10" ht="18" customHeight="1" x14ac:dyDescent="0.2">
      <c r="A258" s="287"/>
      <c r="B258" s="288"/>
      <c r="C258" s="293"/>
      <c r="D258" s="290"/>
      <c r="E258" s="291"/>
      <c r="F258" s="290" t="s">
        <v>340</v>
      </c>
      <c r="G258" s="291"/>
      <c r="H258" s="292" t="str">
        <f t="shared" si="9"/>
        <v>_</v>
      </c>
      <c r="I258" s="292" t="str">
        <f t="shared" si="10"/>
        <v>_</v>
      </c>
      <c r="J258" s="581">
        <f t="shared" si="11"/>
        <v>0</v>
      </c>
    </row>
    <row r="259" spans="1:10" ht="18" customHeight="1" x14ac:dyDescent="0.2">
      <c r="A259" s="287"/>
      <c r="B259" s="288"/>
      <c r="C259" s="289"/>
      <c r="D259" s="290"/>
      <c r="E259" s="291"/>
      <c r="F259" s="290" t="s">
        <v>340</v>
      </c>
      <c r="G259" s="291"/>
      <c r="H259" s="292" t="str">
        <f t="shared" si="9"/>
        <v>_</v>
      </c>
      <c r="I259" s="292" t="str">
        <f t="shared" si="10"/>
        <v>_</v>
      </c>
      <c r="J259" s="581">
        <f t="shared" si="11"/>
        <v>0</v>
      </c>
    </row>
    <row r="260" spans="1:10" ht="18" customHeight="1" x14ac:dyDescent="0.2">
      <c r="A260" s="287"/>
      <c r="B260" s="288"/>
      <c r="C260" s="293"/>
      <c r="D260" s="290"/>
      <c r="E260" s="291"/>
      <c r="F260" s="290" t="s">
        <v>340</v>
      </c>
      <c r="G260" s="291"/>
      <c r="H260" s="292" t="str">
        <f t="shared" si="9"/>
        <v>_</v>
      </c>
      <c r="I260" s="292" t="str">
        <f t="shared" si="10"/>
        <v>_</v>
      </c>
      <c r="J260" s="581">
        <f t="shared" si="11"/>
        <v>0</v>
      </c>
    </row>
    <row r="261" spans="1:10" ht="18" customHeight="1" x14ac:dyDescent="0.2">
      <c r="A261" s="287"/>
      <c r="B261" s="288"/>
      <c r="C261" s="289"/>
      <c r="D261" s="290"/>
      <c r="E261" s="291"/>
      <c r="F261" s="290" t="s">
        <v>340</v>
      </c>
      <c r="G261" s="291"/>
      <c r="H261" s="292" t="str">
        <f t="shared" si="9"/>
        <v>_</v>
      </c>
      <c r="I261" s="292" t="str">
        <f t="shared" si="10"/>
        <v>_</v>
      </c>
      <c r="J261" s="581">
        <f t="shared" si="11"/>
        <v>0</v>
      </c>
    </row>
    <row r="262" spans="1:10" ht="18" customHeight="1" x14ac:dyDescent="0.2">
      <c r="A262" s="287"/>
      <c r="B262" s="288"/>
      <c r="C262" s="293"/>
      <c r="D262" s="290"/>
      <c r="E262" s="291"/>
      <c r="F262" s="290" t="s">
        <v>340</v>
      </c>
      <c r="G262" s="291"/>
      <c r="H262" s="292" t="str">
        <f t="shared" ref="H262:H325" si="12">CONCATENATE(A262,"_",LEFT(E262,2))</f>
        <v>_</v>
      </c>
      <c r="I262" s="292" t="str">
        <f t="shared" ref="I262:I325" si="13">CONCATENATE(A262,"_",LEFT(G262, 2))</f>
        <v>_</v>
      </c>
      <c r="J262" s="581">
        <f t="shared" si="11"/>
        <v>0</v>
      </c>
    </row>
    <row r="263" spans="1:10" ht="18" customHeight="1" x14ac:dyDescent="0.2">
      <c r="A263" s="287"/>
      <c r="B263" s="288"/>
      <c r="C263" s="289"/>
      <c r="D263" s="290"/>
      <c r="E263" s="291"/>
      <c r="F263" s="290" t="s">
        <v>340</v>
      </c>
      <c r="G263" s="291"/>
      <c r="H263" s="292" t="str">
        <f t="shared" si="12"/>
        <v>_</v>
      </c>
      <c r="I263" s="292" t="str">
        <f t="shared" si="13"/>
        <v>_</v>
      </c>
      <c r="J263" s="581">
        <f t="shared" ref="J263:J326" si="14" xml:space="preserve"> J262+N(D263)-N(F263)</f>
        <v>0</v>
      </c>
    </row>
    <row r="264" spans="1:10" ht="18" customHeight="1" x14ac:dyDescent="0.2">
      <c r="A264" s="287"/>
      <c r="B264" s="288"/>
      <c r="C264" s="293"/>
      <c r="D264" s="290"/>
      <c r="E264" s="291"/>
      <c r="F264" s="290" t="s">
        <v>340</v>
      </c>
      <c r="G264" s="291"/>
      <c r="H264" s="292" t="str">
        <f t="shared" si="12"/>
        <v>_</v>
      </c>
      <c r="I264" s="292" t="str">
        <f t="shared" si="13"/>
        <v>_</v>
      </c>
      <c r="J264" s="581">
        <f t="shared" si="14"/>
        <v>0</v>
      </c>
    </row>
    <row r="265" spans="1:10" ht="18" customHeight="1" x14ac:dyDescent="0.2">
      <c r="A265" s="287"/>
      <c r="B265" s="288"/>
      <c r="C265" s="289"/>
      <c r="D265" s="290"/>
      <c r="E265" s="291"/>
      <c r="F265" s="290" t="s">
        <v>340</v>
      </c>
      <c r="G265" s="291"/>
      <c r="H265" s="292" t="str">
        <f t="shared" si="12"/>
        <v>_</v>
      </c>
      <c r="I265" s="292" t="str">
        <f t="shared" si="13"/>
        <v>_</v>
      </c>
      <c r="J265" s="581">
        <f t="shared" si="14"/>
        <v>0</v>
      </c>
    </row>
    <row r="266" spans="1:10" ht="18" customHeight="1" x14ac:dyDescent="0.2">
      <c r="A266" s="287"/>
      <c r="B266" s="288"/>
      <c r="C266" s="293"/>
      <c r="D266" s="290"/>
      <c r="E266" s="291"/>
      <c r="F266" s="290" t="s">
        <v>340</v>
      </c>
      <c r="G266" s="291"/>
      <c r="H266" s="292" t="str">
        <f t="shared" si="12"/>
        <v>_</v>
      </c>
      <c r="I266" s="292" t="str">
        <f t="shared" si="13"/>
        <v>_</v>
      </c>
      <c r="J266" s="581">
        <f t="shared" si="14"/>
        <v>0</v>
      </c>
    </row>
    <row r="267" spans="1:10" ht="18" customHeight="1" x14ac:dyDescent="0.2">
      <c r="A267" s="287"/>
      <c r="B267" s="288"/>
      <c r="C267" s="289"/>
      <c r="D267" s="290"/>
      <c r="E267" s="291"/>
      <c r="F267" s="290" t="s">
        <v>340</v>
      </c>
      <c r="G267" s="291"/>
      <c r="H267" s="292" t="str">
        <f t="shared" si="12"/>
        <v>_</v>
      </c>
      <c r="I267" s="292" t="str">
        <f t="shared" si="13"/>
        <v>_</v>
      </c>
      <c r="J267" s="581">
        <f t="shared" si="14"/>
        <v>0</v>
      </c>
    </row>
    <row r="268" spans="1:10" ht="18" customHeight="1" x14ac:dyDescent="0.2">
      <c r="A268" s="287"/>
      <c r="B268" s="288"/>
      <c r="C268" s="293"/>
      <c r="D268" s="290"/>
      <c r="E268" s="291"/>
      <c r="F268" s="290" t="s">
        <v>340</v>
      </c>
      <c r="G268" s="291"/>
      <c r="H268" s="292" t="str">
        <f t="shared" si="12"/>
        <v>_</v>
      </c>
      <c r="I268" s="292" t="str">
        <f t="shared" si="13"/>
        <v>_</v>
      </c>
      <c r="J268" s="581">
        <f t="shared" si="14"/>
        <v>0</v>
      </c>
    </row>
    <row r="269" spans="1:10" ht="18" customHeight="1" x14ac:dyDescent="0.2">
      <c r="A269" s="287"/>
      <c r="B269" s="288"/>
      <c r="C269" s="289"/>
      <c r="D269" s="290"/>
      <c r="E269" s="291"/>
      <c r="F269" s="290" t="s">
        <v>340</v>
      </c>
      <c r="G269" s="291"/>
      <c r="H269" s="292" t="str">
        <f t="shared" si="12"/>
        <v>_</v>
      </c>
      <c r="I269" s="292" t="str">
        <f t="shared" si="13"/>
        <v>_</v>
      </c>
      <c r="J269" s="581">
        <f t="shared" si="14"/>
        <v>0</v>
      </c>
    </row>
    <row r="270" spans="1:10" ht="18" customHeight="1" x14ac:dyDescent="0.2">
      <c r="A270" s="287"/>
      <c r="B270" s="288"/>
      <c r="C270" s="293"/>
      <c r="D270" s="290"/>
      <c r="E270" s="291"/>
      <c r="F270" s="290" t="s">
        <v>340</v>
      </c>
      <c r="G270" s="291"/>
      <c r="H270" s="292" t="str">
        <f t="shared" si="12"/>
        <v>_</v>
      </c>
      <c r="I270" s="292" t="str">
        <f t="shared" si="13"/>
        <v>_</v>
      </c>
      <c r="J270" s="581">
        <f t="shared" si="14"/>
        <v>0</v>
      </c>
    </row>
    <row r="271" spans="1:10" ht="18" customHeight="1" x14ac:dyDescent="0.2">
      <c r="A271" s="287"/>
      <c r="B271" s="288"/>
      <c r="C271" s="289"/>
      <c r="D271" s="290"/>
      <c r="E271" s="291"/>
      <c r="F271" s="290" t="s">
        <v>340</v>
      </c>
      <c r="G271" s="291"/>
      <c r="H271" s="292" t="str">
        <f t="shared" si="12"/>
        <v>_</v>
      </c>
      <c r="I271" s="292" t="str">
        <f t="shared" si="13"/>
        <v>_</v>
      </c>
      <c r="J271" s="581">
        <f t="shared" si="14"/>
        <v>0</v>
      </c>
    </row>
    <row r="272" spans="1:10" ht="18" customHeight="1" x14ac:dyDescent="0.2">
      <c r="A272" s="287"/>
      <c r="B272" s="288"/>
      <c r="C272" s="293"/>
      <c r="D272" s="290"/>
      <c r="E272" s="291"/>
      <c r="F272" s="290" t="s">
        <v>340</v>
      </c>
      <c r="G272" s="291"/>
      <c r="H272" s="292" t="str">
        <f t="shared" si="12"/>
        <v>_</v>
      </c>
      <c r="I272" s="292" t="str">
        <f t="shared" si="13"/>
        <v>_</v>
      </c>
      <c r="J272" s="581">
        <f t="shared" si="14"/>
        <v>0</v>
      </c>
    </row>
    <row r="273" spans="1:10" ht="18" customHeight="1" x14ac:dyDescent="0.2">
      <c r="A273" s="287"/>
      <c r="B273" s="288"/>
      <c r="C273" s="289"/>
      <c r="D273" s="290"/>
      <c r="E273" s="291"/>
      <c r="F273" s="290" t="s">
        <v>340</v>
      </c>
      <c r="G273" s="291"/>
      <c r="H273" s="292" t="str">
        <f t="shared" si="12"/>
        <v>_</v>
      </c>
      <c r="I273" s="292" t="str">
        <f t="shared" si="13"/>
        <v>_</v>
      </c>
      <c r="J273" s="581">
        <f t="shared" si="14"/>
        <v>0</v>
      </c>
    </row>
    <row r="274" spans="1:10" ht="18" customHeight="1" x14ac:dyDescent="0.2">
      <c r="A274" s="287"/>
      <c r="B274" s="288"/>
      <c r="C274" s="293"/>
      <c r="D274" s="290"/>
      <c r="E274" s="291"/>
      <c r="F274" s="290" t="s">
        <v>340</v>
      </c>
      <c r="G274" s="291"/>
      <c r="H274" s="292" t="str">
        <f t="shared" si="12"/>
        <v>_</v>
      </c>
      <c r="I274" s="292" t="str">
        <f t="shared" si="13"/>
        <v>_</v>
      </c>
      <c r="J274" s="581">
        <f t="shared" si="14"/>
        <v>0</v>
      </c>
    </row>
    <row r="275" spans="1:10" ht="18" customHeight="1" x14ac:dyDescent="0.2">
      <c r="A275" s="287"/>
      <c r="B275" s="288"/>
      <c r="C275" s="289"/>
      <c r="D275" s="290"/>
      <c r="E275" s="291"/>
      <c r="F275" s="290" t="s">
        <v>340</v>
      </c>
      <c r="G275" s="291"/>
      <c r="H275" s="292" t="str">
        <f t="shared" si="12"/>
        <v>_</v>
      </c>
      <c r="I275" s="292" t="str">
        <f t="shared" si="13"/>
        <v>_</v>
      </c>
      <c r="J275" s="581">
        <f t="shared" si="14"/>
        <v>0</v>
      </c>
    </row>
    <row r="276" spans="1:10" ht="18" customHeight="1" x14ac:dyDescent="0.2">
      <c r="A276" s="287"/>
      <c r="B276" s="288"/>
      <c r="C276" s="293"/>
      <c r="D276" s="290"/>
      <c r="E276" s="291"/>
      <c r="F276" s="290" t="s">
        <v>340</v>
      </c>
      <c r="G276" s="291"/>
      <c r="H276" s="292" t="str">
        <f t="shared" si="12"/>
        <v>_</v>
      </c>
      <c r="I276" s="292" t="str">
        <f t="shared" si="13"/>
        <v>_</v>
      </c>
      <c r="J276" s="581">
        <f t="shared" si="14"/>
        <v>0</v>
      </c>
    </row>
    <row r="277" spans="1:10" ht="18" customHeight="1" x14ac:dyDescent="0.2">
      <c r="A277" s="287"/>
      <c r="B277" s="288"/>
      <c r="C277" s="289"/>
      <c r="D277" s="290"/>
      <c r="E277" s="291"/>
      <c r="F277" s="290" t="s">
        <v>340</v>
      </c>
      <c r="G277" s="291"/>
      <c r="H277" s="292" t="str">
        <f t="shared" si="12"/>
        <v>_</v>
      </c>
      <c r="I277" s="292" t="str">
        <f t="shared" si="13"/>
        <v>_</v>
      </c>
      <c r="J277" s="581">
        <f t="shared" si="14"/>
        <v>0</v>
      </c>
    </row>
    <row r="278" spans="1:10" ht="18" customHeight="1" x14ac:dyDescent="0.2">
      <c r="A278" s="287"/>
      <c r="B278" s="288"/>
      <c r="C278" s="293"/>
      <c r="D278" s="290"/>
      <c r="E278" s="291"/>
      <c r="F278" s="290" t="s">
        <v>340</v>
      </c>
      <c r="G278" s="291"/>
      <c r="H278" s="292" t="str">
        <f t="shared" si="12"/>
        <v>_</v>
      </c>
      <c r="I278" s="292" t="str">
        <f t="shared" si="13"/>
        <v>_</v>
      </c>
      <c r="J278" s="581">
        <f t="shared" si="14"/>
        <v>0</v>
      </c>
    </row>
    <row r="279" spans="1:10" ht="18" customHeight="1" x14ac:dyDescent="0.2">
      <c r="A279" s="287"/>
      <c r="B279" s="288"/>
      <c r="C279" s="289"/>
      <c r="D279" s="290"/>
      <c r="E279" s="291"/>
      <c r="F279" s="290" t="s">
        <v>340</v>
      </c>
      <c r="G279" s="291"/>
      <c r="H279" s="292" t="str">
        <f t="shared" si="12"/>
        <v>_</v>
      </c>
      <c r="I279" s="292" t="str">
        <f t="shared" si="13"/>
        <v>_</v>
      </c>
      <c r="J279" s="581">
        <f t="shared" si="14"/>
        <v>0</v>
      </c>
    </row>
    <row r="280" spans="1:10" ht="18" customHeight="1" x14ac:dyDescent="0.2">
      <c r="A280" s="287"/>
      <c r="B280" s="288"/>
      <c r="C280" s="293"/>
      <c r="D280" s="290"/>
      <c r="E280" s="291"/>
      <c r="F280" s="290" t="s">
        <v>340</v>
      </c>
      <c r="G280" s="291"/>
      <c r="H280" s="292" t="str">
        <f t="shared" si="12"/>
        <v>_</v>
      </c>
      <c r="I280" s="292" t="str">
        <f t="shared" si="13"/>
        <v>_</v>
      </c>
      <c r="J280" s="581">
        <f t="shared" si="14"/>
        <v>0</v>
      </c>
    </row>
    <row r="281" spans="1:10" ht="18" customHeight="1" x14ac:dyDescent="0.2">
      <c r="A281" s="287"/>
      <c r="B281" s="288"/>
      <c r="C281" s="289"/>
      <c r="D281" s="290"/>
      <c r="E281" s="291"/>
      <c r="F281" s="290" t="s">
        <v>340</v>
      </c>
      <c r="G281" s="291"/>
      <c r="H281" s="292" t="str">
        <f t="shared" si="12"/>
        <v>_</v>
      </c>
      <c r="I281" s="292" t="str">
        <f t="shared" si="13"/>
        <v>_</v>
      </c>
      <c r="J281" s="581">
        <f t="shared" si="14"/>
        <v>0</v>
      </c>
    </row>
    <row r="282" spans="1:10" ht="18" customHeight="1" x14ac:dyDescent="0.2">
      <c r="A282" s="287"/>
      <c r="B282" s="288"/>
      <c r="C282" s="293"/>
      <c r="D282" s="290"/>
      <c r="E282" s="291"/>
      <c r="F282" s="290" t="s">
        <v>340</v>
      </c>
      <c r="G282" s="291"/>
      <c r="H282" s="292" t="str">
        <f t="shared" si="12"/>
        <v>_</v>
      </c>
      <c r="I282" s="292" t="str">
        <f t="shared" si="13"/>
        <v>_</v>
      </c>
      <c r="J282" s="581">
        <f t="shared" si="14"/>
        <v>0</v>
      </c>
    </row>
    <row r="283" spans="1:10" ht="18" customHeight="1" x14ac:dyDescent="0.2">
      <c r="A283" s="287"/>
      <c r="B283" s="288"/>
      <c r="C283" s="289"/>
      <c r="D283" s="290"/>
      <c r="E283" s="291"/>
      <c r="F283" s="290" t="s">
        <v>340</v>
      </c>
      <c r="G283" s="291"/>
      <c r="H283" s="292" t="str">
        <f t="shared" si="12"/>
        <v>_</v>
      </c>
      <c r="I283" s="292" t="str">
        <f t="shared" si="13"/>
        <v>_</v>
      </c>
      <c r="J283" s="581">
        <f t="shared" si="14"/>
        <v>0</v>
      </c>
    </row>
    <row r="284" spans="1:10" ht="18" customHeight="1" x14ac:dyDescent="0.2">
      <c r="A284" s="287"/>
      <c r="B284" s="288"/>
      <c r="C284" s="293"/>
      <c r="D284" s="290"/>
      <c r="E284" s="291"/>
      <c r="F284" s="290" t="s">
        <v>340</v>
      </c>
      <c r="G284" s="291"/>
      <c r="H284" s="292" t="str">
        <f t="shared" si="12"/>
        <v>_</v>
      </c>
      <c r="I284" s="292" t="str">
        <f t="shared" si="13"/>
        <v>_</v>
      </c>
      <c r="J284" s="581">
        <f t="shared" si="14"/>
        <v>0</v>
      </c>
    </row>
    <row r="285" spans="1:10" ht="18" customHeight="1" x14ac:dyDescent="0.2">
      <c r="A285" s="287"/>
      <c r="B285" s="288"/>
      <c r="C285" s="289"/>
      <c r="D285" s="290"/>
      <c r="E285" s="291"/>
      <c r="F285" s="290" t="s">
        <v>340</v>
      </c>
      <c r="G285" s="291"/>
      <c r="H285" s="292" t="str">
        <f t="shared" si="12"/>
        <v>_</v>
      </c>
      <c r="I285" s="292" t="str">
        <f t="shared" si="13"/>
        <v>_</v>
      </c>
      <c r="J285" s="581">
        <f t="shared" si="14"/>
        <v>0</v>
      </c>
    </row>
    <row r="286" spans="1:10" ht="18" customHeight="1" x14ac:dyDescent="0.2">
      <c r="A286" s="287"/>
      <c r="B286" s="288"/>
      <c r="C286" s="293"/>
      <c r="D286" s="290"/>
      <c r="E286" s="291"/>
      <c r="F286" s="290" t="s">
        <v>340</v>
      </c>
      <c r="G286" s="291"/>
      <c r="H286" s="292" t="str">
        <f t="shared" si="12"/>
        <v>_</v>
      </c>
      <c r="I286" s="292" t="str">
        <f t="shared" si="13"/>
        <v>_</v>
      </c>
      <c r="J286" s="581">
        <f t="shared" si="14"/>
        <v>0</v>
      </c>
    </row>
    <row r="287" spans="1:10" ht="18" customHeight="1" x14ac:dyDescent="0.2">
      <c r="A287" s="287"/>
      <c r="B287" s="288"/>
      <c r="C287" s="289"/>
      <c r="D287" s="290"/>
      <c r="E287" s="291"/>
      <c r="F287" s="290" t="s">
        <v>340</v>
      </c>
      <c r="G287" s="291"/>
      <c r="H287" s="292" t="str">
        <f t="shared" si="12"/>
        <v>_</v>
      </c>
      <c r="I287" s="292" t="str">
        <f t="shared" si="13"/>
        <v>_</v>
      </c>
      <c r="J287" s="581">
        <f t="shared" si="14"/>
        <v>0</v>
      </c>
    </row>
    <row r="288" spans="1:10" ht="18" customHeight="1" x14ac:dyDescent="0.2">
      <c r="A288" s="287"/>
      <c r="B288" s="288"/>
      <c r="C288" s="293"/>
      <c r="D288" s="290"/>
      <c r="E288" s="291"/>
      <c r="F288" s="290" t="s">
        <v>340</v>
      </c>
      <c r="G288" s="291"/>
      <c r="H288" s="292" t="str">
        <f t="shared" si="12"/>
        <v>_</v>
      </c>
      <c r="I288" s="292" t="str">
        <f t="shared" si="13"/>
        <v>_</v>
      </c>
      <c r="J288" s="581">
        <f t="shared" si="14"/>
        <v>0</v>
      </c>
    </row>
    <row r="289" spans="1:10" ht="18" customHeight="1" x14ac:dyDescent="0.2">
      <c r="A289" s="287"/>
      <c r="B289" s="288"/>
      <c r="C289" s="289"/>
      <c r="D289" s="290"/>
      <c r="E289" s="291"/>
      <c r="F289" s="290" t="s">
        <v>340</v>
      </c>
      <c r="G289" s="291"/>
      <c r="H289" s="292" t="str">
        <f t="shared" si="12"/>
        <v>_</v>
      </c>
      <c r="I289" s="292" t="str">
        <f t="shared" si="13"/>
        <v>_</v>
      </c>
      <c r="J289" s="581">
        <f t="shared" si="14"/>
        <v>0</v>
      </c>
    </row>
    <row r="290" spans="1:10" ht="18" customHeight="1" x14ac:dyDescent="0.2">
      <c r="A290" s="287"/>
      <c r="B290" s="288"/>
      <c r="C290" s="293"/>
      <c r="D290" s="290"/>
      <c r="E290" s="291"/>
      <c r="F290" s="290" t="s">
        <v>340</v>
      </c>
      <c r="G290" s="291"/>
      <c r="H290" s="292" t="str">
        <f t="shared" si="12"/>
        <v>_</v>
      </c>
      <c r="I290" s="292" t="str">
        <f t="shared" si="13"/>
        <v>_</v>
      </c>
      <c r="J290" s="581">
        <f t="shared" si="14"/>
        <v>0</v>
      </c>
    </row>
    <row r="291" spans="1:10" ht="18" customHeight="1" x14ac:dyDescent="0.2">
      <c r="A291" s="287"/>
      <c r="B291" s="288"/>
      <c r="C291" s="289"/>
      <c r="D291" s="290"/>
      <c r="E291" s="291"/>
      <c r="F291" s="290" t="s">
        <v>340</v>
      </c>
      <c r="G291" s="291"/>
      <c r="H291" s="292" t="str">
        <f t="shared" si="12"/>
        <v>_</v>
      </c>
      <c r="I291" s="292" t="str">
        <f t="shared" si="13"/>
        <v>_</v>
      </c>
      <c r="J291" s="581">
        <f t="shared" si="14"/>
        <v>0</v>
      </c>
    </row>
    <row r="292" spans="1:10" ht="18" customHeight="1" x14ac:dyDescent="0.2">
      <c r="A292" s="287"/>
      <c r="B292" s="288"/>
      <c r="C292" s="293"/>
      <c r="D292" s="290"/>
      <c r="E292" s="291"/>
      <c r="F292" s="290" t="s">
        <v>340</v>
      </c>
      <c r="G292" s="291"/>
      <c r="H292" s="292" t="str">
        <f t="shared" si="12"/>
        <v>_</v>
      </c>
      <c r="I292" s="292" t="str">
        <f t="shared" si="13"/>
        <v>_</v>
      </c>
      <c r="J292" s="581">
        <f t="shared" si="14"/>
        <v>0</v>
      </c>
    </row>
    <row r="293" spans="1:10" ht="18" customHeight="1" x14ac:dyDescent="0.2">
      <c r="A293" s="287"/>
      <c r="B293" s="288"/>
      <c r="C293" s="289"/>
      <c r="D293" s="290"/>
      <c r="E293" s="291"/>
      <c r="F293" s="290" t="s">
        <v>340</v>
      </c>
      <c r="G293" s="291"/>
      <c r="H293" s="292" t="str">
        <f t="shared" si="12"/>
        <v>_</v>
      </c>
      <c r="I293" s="292" t="str">
        <f t="shared" si="13"/>
        <v>_</v>
      </c>
      <c r="J293" s="581">
        <f t="shared" si="14"/>
        <v>0</v>
      </c>
    </row>
    <row r="294" spans="1:10" ht="18" customHeight="1" x14ac:dyDescent="0.2">
      <c r="A294" s="287"/>
      <c r="B294" s="288"/>
      <c r="C294" s="293"/>
      <c r="D294" s="290"/>
      <c r="E294" s="291"/>
      <c r="F294" s="290" t="s">
        <v>340</v>
      </c>
      <c r="G294" s="291"/>
      <c r="H294" s="292" t="str">
        <f t="shared" si="12"/>
        <v>_</v>
      </c>
      <c r="I294" s="292" t="str">
        <f t="shared" si="13"/>
        <v>_</v>
      </c>
      <c r="J294" s="581">
        <f t="shared" si="14"/>
        <v>0</v>
      </c>
    </row>
    <row r="295" spans="1:10" ht="18" customHeight="1" x14ac:dyDescent="0.2">
      <c r="A295" s="287"/>
      <c r="B295" s="288"/>
      <c r="C295" s="289"/>
      <c r="D295" s="290"/>
      <c r="E295" s="291"/>
      <c r="F295" s="290" t="s">
        <v>340</v>
      </c>
      <c r="G295" s="291"/>
      <c r="H295" s="292" t="str">
        <f t="shared" si="12"/>
        <v>_</v>
      </c>
      <c r="I295" s="292" t="str">
        <f t="shared" si="13"/>
        <v>_</v>
      </c>
      <c r="J295" s="581">
        <f t="shared" si="14"/>
        <v>0</v>
      </c>
    </row>
    <row r="296" spans="1:10" ht="18" customHeight="1" x14ac:dyDescent="0.2">
      <c r="A296" s="287"/>
      <c r="B296" s="288"/>
      <c r="C296" s="293"/>
      <c r="D296" s="290"/>
      <c r="E296" s="291"/>
      <c r="F296" s="290" t="s">
        <v>340</v>
      </c>
      <c r="G296" s="291"/>
      <c r="H296" s="292" t="str">
        <f t="shared" si="12"/>
        <v>_</v>
      </c>
      <c r="I296" s="292" t="str">
        <f t="shared" si="13"/>
        <v>_</v>
      </c>
      <c r="J296" s="581">
        <f t="shared" si="14"/>
        <v>0</v>
      </c>
    </row>
    <row r="297" spans="1:10" ht="18" customHeight="1" x14ac:dyDescent="0.2">
      <c r="A297" s="287"/>
      <c r="B297" s="288"/>
      <c r="C297" s="289"/>
      <c r="D297" s="290"/>
      <c r="E297" s="291"/>
      <c r="F297" s="290" t="s">
        <v>340</v>
      </c>
      <c r="G297" s="291"/>
      <c r="H297" s="292" t="str">
        <f t="shared" si="12"/>
        <v>_</v>
      </c>
      <c r="I297" s="292" t="str">
        <f t="shared" si="13"/>
        <v>_</v>
      </c>
      <c r="J297" s="581">
        <f t="shared" si="14"/>
        <v>0</v>
      </c>
    </row>
    <row r="298" spans="1:10" ht="18" customHeight="1" x14ac:dyDescent="0.2">
      <c r="A298" s="287"/>
      <c r="B298" s="288"/>
      <c r="C298" s="293"/>
      <c r="D298" s="290"/>
      <c r="E298" s="291"/>
      <c r="F298" s="290" t="s">
        <v>340</v>
      </c>
      <c r="G298" s="291"/>
      <c r="H298" s="292" t="str">
        <f t="shared" si="12"/>
        <v>_</v>
      </c>
      <c r="I298" s="292" t="str">
        <f t="shared" si="13"/>
        <v>_</v>
      </c>
      <c r="J298" s="581">
        <f t="shared" si="14"/>
        <v>0</v>
      </c>
    </row>
    <row r="299" spans="1:10" ht="18" customHeight="1" x14ac:dyDescent="0.2">
      <c r="A299" s="287"/>
      <c r="B299" s="288"/>
      <c r="C299" s="289"/>
      <c r="D299" s="290"/>
      <c r="E299" s="291"/>
      <c r="F299" s="290" t="s">
        <v>340</v>
      </c>
      <c r="G299" s="291"/>
      <c r="H299" s="292" t="str">
        <f t="shared" si="12"/>
        <v>_</v>
      </c>
      <c r="I299" s="292" t="str">
        <f t="shared" si="13"/>
        <v>_</v>
      </c>
      <c r="J299" s="581">
        <f t="shared" si="14"/>
        <v>0</v>
      </c>
    </row>
    <row r="300" spans="1:10" ht="18" customHeight="1" x14ac:dyDescent="0.2">
      <c r="A300" s="287"/>
      <c r="B300" s="288"/>
      <c r="C300" s="293"/>
      <c r="D300" s="290"/>
      <c r="E300" s="291"/>
      <c r="F300" s="290" t="s">
        <v>340</v>
      </c>
      <c r="G300" s="291"/>
      <c r="H300" s="292" t="str">
        <f t="shared" si="12"/>
        <v>_</v>
      </c>
      <c r="I300" s="292" t="str">
        <f t="shared" si="13"/>
        <v>_</v>
      </c>
      <c r="J300" s="581">
        <f t="shared" si="14"/>
        <v>0</v>
      </c>
    </row>
    <row r="301" spans="1:10" ht="18" customHeight="1" x14ac:dyDescent="0.2">
      <c r="A301" s="287"/>
      <c r="B301" s="288"/>
      <c r="C301" s="289"/>
      <c r="D301" s="290"/>
      <c r="E301" s="291"/>
      <c r="F301" s="290" t="s">
        <v>340</v>
      </c>
      <c r="G301" s="291"/>
      <c r="H301" s="292" t="str">
        <f t="shared" si="12"/>
        <v>_</v>
      </c>
      <c r="I301" s="292" t="str">
        <f t="shared" si="13"/>
        <v>_</v>
      </c>
      <c r="J301" s="581">
        <f t="shared" si="14"/>
        <v>0</v>
      </c>
    </row>
    <row r="302" spans="1:10" ht="18" customHeight="1" x14ac:dyDescent="0.2">
      <c r="A302" s="287"/>
      <c r="B302" s="288"/>
      <c r="C302" s="293"/>
      <c r="D302" s="290"/>
      <c r="E302" s="291"/>
      <c r="F302" s="290" t="s">
        <v>340</v>
      </c>
      <c r="G302" s="291"/>
      <c r="H302" s="292" t="str">
        <f t="shared" si="12"/>
        <v>_</v>
      </c>
      <c r="I302" s="292" t="str">
        <f t="shared" si="13"/>
        <v>_</v>
      </c>
      <c r="J302" s="581">
        <f t="shared" si="14"/>
        <v>0</v>
      </c>
    </row>
    <row r="303" spans="1:10" ht="18" customHeight="1" x14ac:dyDescent="0.2">
      <c r="A303" s="287"/>
      <c r="B303" s="288"/>
      <c r="C303" s="289"/>
      <c r="D303" s="290"/>
      <c r="E303" s="291"/>
      <c r="F303" s="290" t="s">
        <v>340</v>
      </c>
      <c r="G303" s="291"/>
      <c r="H303" s="292" t="str">
        <f t="shared" si="12"/>
        <v>_</v>
      </c>
      <c r="I303" s="292" t="str">
        <f t="shared" si="13"/>
        <v>_</v>
      </c>
      <c r="J303" s="581">
        <f t="shared" si="14"/>
        <v>0</v>
      </c>
    </row>
    <row r="304" spans="1:10" ht="18" customHeight="1" x14ac:dyDescent="0.2">
      <c r="A304" s="287"/>
      <c r="B304" s="288"/>
      <c r="C304" s="293"/>
      <c r="D304" s="290"/>
      <c r="E304" s="291"/>
      <c r="F304" s="290" t="s">
        <v>340</v>
      </c>
      <c r="G304" s="291"/>
      <c r="H304" s="292" t="str">
        <f t="shared" si="12"/>
        <v>_</v>
      </c>
      <c r="I304" s="292" t="str">
        <f t="shared" si="13"/>
        <v>_</v>
      </c>
      <c r="J304" s="581">
        <f t="shared" si="14"/>
        <v>0</v>
      </c>
    </row>
    <row r="305" spans="1:10" ht="18" customHeight="1" x14ac:dyDescent="0.2">
      <c r="A305" s="287"/>
      <c r="B305" s="288"/>
      <c r="C305" s="289"/>
      <c r="D305" s="290"/>
      <c r="E305" s="291"/>
      <c r="F305" s="290" t="s">
        <v>340</v>
      </c>
      <c r="G305" s="291"/>
      <c r="H305" s="292" t="str">
        <f t="shared" si="12"/>
        <v>_</v>
      </c>
      <c r="I305" s="292" t="str">
        <f t="shared" si="13"/>
        <v>_</v>
      </c>
      <c r="J305" s="581">
        <f t="shared" si="14"/>
        <v>0</v>
      </c>
    </row>
    <row r="306" spans="1:10" ht="18" customHeight="1" x14ac:dyDescent="0.2">
      <c r="A306" s="287"/>
      <c r="B306" s="288"/>
      <c r="C306" s="293"/>
      <c r="D306" s="290"/>
      <c r="E306" s="291"/>
      <c r="F306" s="290" t="s">
        <v>340</v>
      </c>
      <c r="G306" s="291"/>
      <c r="H306" s="292" t="str">
        <f t="shared" si="12"/>
        <v>_</v>
      </c>
      <c r="I306" s="292" t="str">
        <f t="shared" si="13"/>
        <v>_</v>
      </c>
      <c r="J306" s="581">
        <f t="shared" si="14"/>
        <v>0</v>
      </c>
    </row>
    <row r="307" spans="1:10" ht="18" customHeight="1" x14ac:dyDescent="0.2">
      <c r="A307" s="287"/>
      <c r="B307" s="288"/>
      <c r="C307" s="289"/>
      <c r="D307" s="290"/>
      <c r="E307" s="291"/>
      <c r="F307" s="290" t="s">
        <v>340</v>
      </c>
      <c r="G307" s="291"/>
      <c r="H307" s="292" t="str">
        <f t="shared" si="12"/>
        <v>_</v>
      </c>
      <c r="I307" s="292" t="str">
        <f t="shared" si="13"/>
        <v>_</v>
      </c>
      <c r="J307" s="581">
        <f t="shared" si="14"/>
        <v>0</v>
      </c>
    </row>
    <row r="308" spans="1:10" ht="18" customHeight="1" x14ac:dyDescent="0.2">
      <c r="A308" s="287"/>
      <c r="B308" s="288"/>
      <c r="C308" s="293"/>
      <c r="D308" s="290"/>
      <c r="E308" s="291"/>
      <c r="F308" s="290" t="s">
        <v>340</v>
      </c>
      <c r="G308" s="291"/>
      <c r="H308" s="292" t="str">
        <f t="shared" si="12"/>
        <v>_</v>
      </c>
      <c r="I308" s="292" t="str">
        <f t="shared" si="13"/>
        <v>_</v>
      </c>
      <c r="J308" s="581">
        <f t="shared" si="14"/>
        <v>0</v>
      </c>
    </row>
    <row r="309" spans="1:10" ht="18" customHeight="1" x14ac:dyDescent="0.2">
      <c r="A309" s="287"/>
      <c r="B309" s="288"/>
      <c r="C309" s="289"/>
      <c r="D309" s="290"/>
      <c r="E309" s="291"/>
      <c r="F309" s="290" t="s">
        <v>340</v>
      </c>
      <c r="G309" s="291"/>
      <c r="H309" s="292" t="str">
        <f t="shared" si="12"/>
        <v>_</v>
      </c>
      <c r="I309" s="292" t="str">
        <f t="shared" si="13"/>
        <v>_</v>
      </c>
      <c r="J309" s="581">
        <f t="shared" si="14"/>
        <v>0</v>
      </c>
    </row>
    <row r="310" spans="1:10" ht="18" customHeight="1" x14ac:dyDescent="0.2">
      <c r="A310" s="287"/>
      <c r="B310" s="288"/>
      <c r="C310" s="293"/>
      <c r="D310" s="290"/>
      <c r="E310" s="291"/>
      <c r="F310" s="290" t="s">
        <v>340</v>
      </c>
      <c r="G310" s="291"/>
      <c r="H310" s="292" t="str">
        <f t="shared" si="12"/>
        <v>_</v>
      </c>
      <c r="I310" s="292" t="str">
        <f t="shared" si="13"/>
        <v>_</v>
      </c>
      <c r="J310" s="581">
        <f t="shared" si="14"/>
        <v>0</v>
      </c>
    </row>
    <row r="311" spans="1:10" ht="18" customHeight="1" x14ac:dyDescent="0.2">
      <c r="A311" s="287"/>
      <c r="B311" s="288"/>
      <c r="C311" s="289"/>
      <c r="D311" s="290"/>
      <c r="E311" s="291"/>
      <c r="F311" s="290" t="s">
        <v>340</v>
      </c>
      <c r="G311" s="291"/>
      <c r="H311" s="292" t="str">
        <f t="shared" si="12"/>
        <v>_</v>
      </c>
      <c r="I311" s="292" t="str">
        <f t="shared" si="13"/>
        <v>_</v>
      </c>
      <c r="J311" s="581">
        <f t="shared" si="14"/>
        <v>0</v>
      </c>
    </row>
    <row r="312" spans="1:10" ht="18" customHeight="1" x14ac:dyDescent="0.2">
      <c r="A312" s="287"/>
      <c r="B312" s="288"/>
      <c r="C312" s="293"/>
      <c r="D312" s="290"/>
      <c r="E312" s="291"/>
      <c r="F312" s="290" t="s">
        <v>340</v>
      </c>
      <c r="G312" s="291"/>
      <c r="H312" s="292" t="str">
        <f t="shared" si="12"/>
        <v>_</v>
      </c>
      <c r="I312" s="292" t="str">
        <f t="shared" si="13"/>
        <v>_</v>
      </c>
      <c r="J312" s="581">
        <f t="shared" si="14"/>
        <v>0</v>
      </c>
    </row>
    <row r="313" spans="1:10" ht="18" customHeight="1" x14ac:dyDescent="0.2">
      <c r="A313" s="287"/>
      <c r="B313" s="288"/>
      <c r="C313" s="289"/>
      <c r="D313" s="290"/>
      <c r="E313" s="291"/>
      <c r="F313" s="290" t="s">
        <v>340</v>
      </c>
      <c r="G313" s="291"/>
      <c r="H313" s="292" t="str">
        <f t="shared" si="12"/>
        <v>_</v>
      </c>
      <c r="I313" s="292" t="str">
        <f t="shared" si="13"/>
        <v>_</v>
      </c>
      <c r="J313" s="581">
        <f t="shared" si="14"/>
        <v>0</v>
      </c>
    </row>
    <row r="314" spans="1:10" ht="18" customHeight="1" x14ac:dyDescent="0.2">
      <c r="A314" s="287"/>
      <c r="B314" s="288"/>
      <c r="C314" s="293"/>
      <c r="D314" s="290"/>
      <c r="E314" s="291"/>
      <c r="F314" s="290" t="s">
        <v>340</v>
      </c>
      <c r="G314" s="291"/>
      <c r="H314" s="292" t="str">
        <f t="shared" si="12"/>
        <v>_</v>
      </c>
      <c r="I314" s="292" t="str">
        <f t="shared" si="13"/>
        <v>_</v>
      </c>
      <c r="J314" s="581">
        <f t="shared" si="14"/>
        <v>0</v>
      </c>
    </row>
    <row r="315" spans="1:10" ht="18" customHeight="1" x14ac:dyDescent="0.2">
      <c r="A315" s="287"/>
      <c r="B315" s="288"/>
      <c r="C315" s="289"/>
      <c r="D315" s="290"/>
      <c r="E315" s="291"/>
      <c r="F315" s="290" t="s">
        <v>340</v>
      </c>
      <c r="G315" s="291"/>
      <c r="H315" s="292" t="str">
        <f t="shared" si="12"/>
        <v>_</v>
      </c>
      <c r="I315" s="292" t="str">
        <f t="shared" si="13"/>
        <v>_</v>
      </c>
      <c r="J315" s="581">
        <f t="shared" si="14"/>
        <v>0</v>
      </c>
    </row>
    <row r="316" spans="1:10" ht="18" customHeight="1" x14ac:dyDescent="0.2">
      <c r="A316" s="287"/>
      <c r="B316" s="288"/>
      <c r="C316" s="293"/>
      <c r="D316" s="290"/>
      <c r="E316" s="291"/>
      <c r="F316" s="290" t="s">
        <v>340</v>
      </c>
      <c r="G316" s="291"/>
      <c r="H316" s="292" t="str">
        <f t="shared" si="12"/>
        <v>_</v>
      </c>
      <c r="I316" s="292" t="str">
        <f t="shared" si="13"/>
        <v>_</v>
      </c>
      <c r="J316" s="581">
        <f t="shared" si="14"/>
        <v>0</v>
      </c>
    </row>
    <row r="317" spans="1:10" ht="18" customHeight="1" x14ac:dyDescent="0.2">
      <c r="A317" s="287"/>
      <c r="B317" s="288"/>
      <c r="C317" s="289"/>
      <c r="D317" s="290"/>
      <c r="E317" s="291"/>
      <c r="F317" s="290" t="s">
        <v>340</v>
      </c>
      <c r="G317" s="291"/>
      <c r="H317" s="292" t="str">
        <f t="shared" si="12"/>
        <v>_</v>
      </c>
      <c r="I317" s="292" t="str">
        <f t="shared" si="13"/>
        <v>_</v>
      </c>
      <c r="J317" s="581">
        <f t="shared" si="14"/>
        <v>0</v>
      </c>
    </row>
    <row r="318" spans="1:10" ht="18" customHeight="1" x14ac:dyDescent="0.2">
      <c r="A318" s="287"/>
      <c r="B318" s="288"/>
      <c r="C318" s="293"/>
      <c r="D318" s="290"/>
      <c r="E318" s="291"/>
      <c r="F318" s="290" t="s">
        <v>340</v>
      </c>
      <c r="G318" s="291"/>
      <c r="H318" s="292" t="str">
        <f t="shared" si="12"/>
        <v>_</v>
      </c>
      <c r="I318" s="292" t="str">
        <f t="shared" si="13"/>
        <v>_</v>
      </c>
      <c r="J318" s="581">
        <f t="shared" si="14"/>
        <v>0</v>
      </c>
    </row>
    <row r="319" spans="1:10" ht="18" customHeight="1" x14ac:dyDescent="0.2">
      <c r="A319" s="287"/>
      <c r="B319" s="288"/>
      <c r="C319" s="289"/>
      <c r="D319" s="290"/>
      <c r="E319" s="291"/>
      <c r="F319" s="290" t="s">
        <v>340</v>
      </c>
      <c r="G319" s="291"/>
      <c r="H319" s="292" t="str">
        <f t="shared" si="12"/>
        <v>_</v>
      </c>
      <c r="I319" s="292" t="str">
        <f t="shared" si="13"/>
        <v>_</v>
      </c>
      <c r="J319" s="581">
        <f t="shared" si="14"/>
        <v>0</v>
      </c>
    </row>
    <row r="320" spans="1:10" ht="18" customHeight="1" x14ac:dyDescent="0.2">
      <c r="A320" s="287"/>
      <c r="B320" s="288"/>
      <c r="C320" s="293"/>
      <c r="D320" s="290"/>
      <c r="E320" s="291"/>
      <c r="F320" s="290" t="s">
        <v>340</v>
      </c>
      <c r="G320" s="291"/>
      <c r="H320" s="292" t="str">
        <f t="shared" si="12"/>
        <v>_</v>
      </c>
      <c r="I320" s="292" t="str">
        <f t="shared" si="13"/>
        <v>_</v>
      </c>
      <c r="J320" s="581">
        <f t="shared" si="14"/>
        <v>0</v>
      </c>
    </row>
    <row r="321" spans="1:10" ht="18" customHeight="1" x14ac:dyDescent="0.2">
      <c r="A321" s="287"/>
      <c r="B321" s="288"/>
      <c r="C321" s="289"/>
      <c r="D321" s="290"/>
      <c r="E321" s="291"/>
      <c r="F321" s="290" t="s">
        <v>340</v>
      </c>
      <c r="G321" s="291"/>
      <c r="H321" s="292" t="str">
        <f t="shared" si="12"/>
        <v>_</v>
      </c>
      <c r="I321" s="292" t="str">
        <f t="shared" si="13"/>
        <v>_</v>
      </c>
      <c r="J321" s="581">
        <f t="shared" si="14"/>
        <v>0</v>
      </c>
    </row>
    <row r="322" spans="1:10" ht="18" customHeight="1" x14ac:dyDescent="0.2">
      <c r="A322" s="287"/>
      <c r="B322" s="288"/>
      <c r="C322" s="293"/>
      <c r="D322" s="290"/>
      <c r="E322" s="291"/>
      <c r="F322" s="290" t="s">
        <v>340</v>
      </c>
      <c r="G322" s="291"/>
      <c r="H322" s="292" t="str">
        <f t="shared" si="12"/>
        <v>_</v>
      </c>
      <c r="I322" s="292" t="str">
        <f t="shared" si="13"/>
        <v>_</v>
      </c>
      <c r="J322" s="581">
        <f t="shared" si="14"/>
        <v>0</v>
      </c>
    </row>
    <row r="323" spans="1:10" ht="18" customHeight="1" x14ac:dyDescent="0.2">
      <c r="A323" s="287"/>
      <c r="B323" s="288"/>
      <c r="C323" s="289"/>
      <c r="D323" s="290"/>
      <c r="E323" s="291"/>
      <c r="F323" s="290" t="s">
        <v>340</v>
      </c>
      <c r="G323" s="291"/>
      <c r="H323" s="292" t="str">
        <f t="shared" si="12"/>
        <v>_</v>
      </c>
      <c r="I323" s="292" t="str">
        <f t="shared" si="13"/>
        <v>_</v>
      </c>
      <c r="J323" s="581">
        <f t="shared" si="14"/>
        <v>0</v>
      </c>
    </row>
    <row r="324" spans="1:10" ht="18" customHeight="1" x14ac:dyDescent="0.2">
      <c r="A324" s="287"/>
      <c r="B324" s="288"/>
      <c r="C324" s="293"/>
      <c r="D324" s="290"/>
      <c r="E324" s="291"/>
      <c r="F324" s="290" t="s">
        <v>340</v>
      </c>
      <c r="G324" s="291"/>
      <c r="H324" s="292" t="str">
        <f t="shared" si="12"/>
        <v>_</v>
      </c>
      <c r="I324" s="292" t="str">
        <f t="shared" si="13"/>
        <v>_</v>
      </c>
      <c r="J324" s="581">
        <f t="shared" si="14"/>
        <v>0</v>
      </c>
    </row>
    <row r="325" spans="1:10" ht="18" customHeight="1" x14ac:dyDescent="0.2">
      <c r="A325" s="287"/>
      <c r="B325" s="288"/>
      <c r="C325" s="289"/>
      <c r="D325" s="290"/>
      <c r="E325" s="291"/>
      <c r="F325" s="290" t="s">
        <v>340</v>
      </c>
      <c r="G325" s="291"/>
      <c r="H325" s="292" t="str">
        <f t="shared" si="12"/>
        <v>_</v>
      </c>
      <c r="I325" s="292" t="str">
        <f t="shared" si="13"/>
        <v>_</v>
      </c>
      <c r="J325" s="581">
        <f t="shared" si="14"/>
        <v>0</v>
      </c>
    </row>
    <row r="326" spans="1:10" ht="18" customHeight="1" x14ac:dyDescent="0.2">
      <c r="A326" s="287"/>
      <c r="B326" s="288"/>
      <c r="C326" s="293"/>
      <c r="D326" s="290"/>
      <c r="E326" s="291"/>
      <c r="F326" s="290" t="s">
        <v>340</v>
      </c>
      <c r="G326" s="291"/>
      <c r="H326" s="292" t="str">
        <f t="shared" ref="H326:H389" si="15">CONCATENATE(A326,"_",LEFT(E326,2))</f>
        <v>_</v>
      </c>
      <c r="I326" s="292" t="str">
        <f t="shared" ref="I326:I389" si="16">CONCATENATE(A326,"_",LEFT(G326, 2))</f>
        <v>_</v>
      </c>
      <c r="J326" s="581">
        <f t="shared" si="14"/>
        <v>0</v>
      </c>
    </row>
    <row r="327" spans="1:10" ht="18" customHeight="1" x14ac:dyDescent="0.2">
      <c r="A327" s="287"/>
      <c r="B327" s="288"/>
      <c r="C327" s="289"/>
      <c r="D327" s="290"/>
      <c r="E327" s="291"/>
      <c r="F327" s="290" t="s">
        <v>340</v>
      </c>
      <c r="G327" s="291"/>
      <c r="H327" s="292" t="str">
        <f t="shared" si="15"/>
        <v>_</v>
      </c>
      <c r="I327" s="292" t="str">
        <f t="shared" si="16"/>
        <v>_</v>
      </c>
      <c r="J327" s="581">
        <f t="shared" ref="J327:J390" si="17" xml:space="preserve"> J326+N(D327)-N(F327)</f>
        <v>0</v>
      </c>
    </row>
    <row r="328" spans="1:10" ht="18" customHeight="1" x14ac:dyDescent="0.2">
      <c r="A328" s="287"/>
      <c r="B328" s="288"/>
      <c r="C328" s="293"/>
      <c r="D328" s="290"/>
      <c r="E328" s="291"/>
      <c r="F328" s="290" t="s">
        <v>340</v>
      </c>
      <c r="G328" s="291"/>
      <c r="H328" s="292" t="str">
        <f t="shared" si="15"/>
        <v>_</v>
      </c>
      <c r="I328" s="292" t="str">
        <f t="shared" si="16"/>
        <v>_</v>
      </c>
      <c r="J328" s="581">
        <f t="shared" si="17"/>
        <v>0</v>
      </c>
    </row>
    <row r="329" spans="1:10" ht="18" customHeight="1" x14ac:dyDescent="0.2">
      <c r="A329" s="287"/>
      <c r="B329" s="288"/>
      <c r="C329" s="289"/>
      <c r="D329" s="290"/>
      <c r="E329" s="291"/>
      <c r="F329" s="290" t="s">
        <v>340</v>
      </c>
      <c r="G329" s="291"/>
      <c r="H329" s="292" t="str">
        <f t="shared" si="15"/>
        <v>_</v>
      </c>
      <c r="I329" s="292" t="str">
        <f t="shared" si="16"/>
        <v>_</v>
      </c>
      <c r="J329" s="581">
        <f t="shared" si="17"/>
        <v>0</v>
      </c>
    </row>
    <row r="330" spans="1:10" ht="18" customHeight="1" x14ac:dyDescent="0.2">
      <c r="A330" s="287"/>
      <c r="B330" s="288"/>
      <c r="C330" s="293"/>
      <c r="D330" s="290"/>
      <c r="E330" s="291"/>
      <c r="F330" s="290" t="s">
        <v>340</v>
      </c>
      <c r="G330" s="291"/>
      <c r="H330" s="292" t="str">
        <f t="shared" si="15"/>
        <v>_</v>
      </c>
      <c r="I330" s="292" t="str">
        <f t="shared" si="16"/>
        <v>_</v>
      </c>
      <c r="J330" s="581">
        <f t="shared" si="17"/>
        <v>0</v>
      </c>
    </row>
    <row r="331" spans="1:10" ht="18" customHeight="1" x14ac:dyDescent="0.2">
      <c r="A331" s="287"/>
      <c r="B331" s="288"/>
      <c r="C331" s="289"/>
      <c r="D331" s="290"/>
      <c r="E331" s="291"/>
      <c r="F331" s="290" t="s">
        <v>340</v>
      </c>
      <c r="G331" s="291"/>
      <c r="H331" s="292" t="str">
        <f t="shared" si="15"/>
        <v>_</v>
      </c>
      <c r="I331" s="292" t="str">
        <f t="shared" si="16"/>
        <v>_</v>
      </c>
      <c r="J331" s="581">
        <f t="shared" si="17"/>
        <v>0</v>
      </c>
    </row>
    <row r="332" spans="1:10" ht="18" customHeight="1" x14ac:dyDescent="0.2">
      <c r="A332" s="287"/>
      <c r="B332" s="288"/>
      <c r="C332" s="293"/>
      <c r="D332" s="290"/>
      <c r="E332" s="291"/>
      <c r="F332" s="290" t="s">
        <v>340</v>
      </c>
      <c r="G332" s="291"/>
      <c r="H332" s="292" t="str">
        <f t="shared" si="15"/>
        <v>_</v>
      </c>
      <c r="I332" s="292" t="str">
        <f t="shared" si="16"/>
        <v>_</v>
      </c>
      <c r="J332" s="581">
        <f t="shared" si="17"/>
        <v>0</v>
      </c>
    </row>
    <row r="333" spans="1:10" ht="18" customHeight="1" x14ac:dyDescent="0.2">
      <c r="A333" s="287"/>
      <c r="B333" s="288"/>
      <c r="C333" s="289"/>
      <c r="D333" s="290"/>
      <c r="E333" s="291"/>
      <c r="F333" s="290" t="s">
        <v>340</v>
      </c>
      <c r="G333" s="291"/>
      <c r="H333" s="292" t="str">
        <f t="shared" si="15"/>
        <v>_</v>
      </c>
      <c r="I333" s="292" t="str">
        <f t="shared" si="16"/>
        <v>_</v>
      </c>
      <c r="J333" s="581">
        <f t="shared" si="17"/>
        <v>0</v>
      </c>
    </row>
    <row r="334" spans="1:10" ht="18" customHeight="1" x14ac:dyDescent="0.2">
      <c r="A334" s="287"/>
      <c r="B334" s="288"/>
      <c r="C334" s="293"/>
      <c r="D334" s="290"/>
      <c r="E334" s="291"/>
      <c r="F334" s="290" t="s">
        <v>340</v>
      </c>
      <c r="G334" s="291"/>
      <c r="H334" s="292" t="str">
        <f t="shared" si="15"/>
        <v>_</v>
      </c>
      <c r="I334" s="292" t="str">
        <f t="shared" si="16"/>
        <v>_</v>
      </c>
      <c r="J334" s="581">
        <f t="shared" si="17"/>
        <v>0</v>
      </c>
    </row>
    <row r="335" spans="1:10" ht="18" customHeight="1" x14ac:dyDescent="0.2">
      <c r="A335" s="287"/>
      <c r="B335" s="288"/>
      <c r="C335" s="289"/>
      <c r="D335" s="290"/>
      <c r="E335" s="291"/>
      <c r="F335" s="290" t="s">
        <v>340</v>
      </c>
      <c r="G335" s="291"/>
      <c r="H335" s="292" t="str">
        <f t="shared" si="15"/>
        <v>_</v>
      </c>
      <c r="I335" s="292" t="str">
        <f t="shared" si="16"/>
        <v>_</v>
      </c>
      <c r="J335" s="581">
        <f t="shared" si="17"/>
        <v>0</v>
      </c>
    </row>
    <row r="336" spans="1:10" ht="18" customHeight="1" x14ac:dyDescent="0.2">
      <c r="A336" s="287"/>
      <c r="B336" s="288"/>
      <c r="C336" s="293"/>
      <c r="D336" s="290"/>
      <c r="E336" s="291"/>
      <c r="F336" s="290" t="s">
        <v>340</v>
      </c>
      <c r="G336" s="291"/>
      <c r="H336" s="292" t="str">
        <f t="shared" si="15"/>
        <v>_</v>
      </c>
      <c r="I336" s="292" t="str">
        <f t="shared" si="16"/>
        <v>_</v>
      </c>
      <c r="J336" s="581">
        <f t="shared" si="17"/>
        <v>0</v>
      </c>
    </row>
    <row r="337" spans="1:10" ht="18" customHeight="1" x14ac:dyDescent="0.2">
      <c r="A337" s="287"/>
      <c r="B337" s="288"/>
      <c r="C337" s="289"/>
      <c r="D337" s="290"/>
      <c r="E337" s="291"/>
      <c r="F337" s="290" t="s">
        <v>340</v>
      </c>
      <c r="G337" s="291"/>
      <c r="H337" s="292" t="str">
        <f t="shared" si="15"/>
        <v>_</v>
      </c>
      <c r="I337" s="292" t="str">
        <f t="shared" si="16"/>
        <v>_</v>
      </c>
      <c r="J337" s="581">
        <f t="shared" si="17"/>
        <v>0</v>
      </c>
    </row>
    <row r="338" spans="1:10" ht="18" customHeight="1" x14ac:dyDescent="0.2">
      <c r="A338" s="287"/>
      <c r="B338" s="288"/>
      <c r="C338" s="293"/>
      <c r="D338" s="290"/>
      <c r="E338" s="291"/>
      <c r="F338" s="290" t="s">
        <v>340</v>
      </c>
      <c r="G338" s="291"/>
      <c r="H338" s="292" t="str">
        <f t="shared" si="15"/>
        <v>_</v>
      </c>
      <c r="I338" s="292" t="str">
        <f t="shared" si="16"/>
        <v>_</v>
      </c>
      <c r="J338" s="581">
        <f t="shared" si="17"/>
        <v>0</v>
      </c>
    </row>
    <row r="339" spans="1:10" ht="18" customHeight="1" x14ac:dyDescent="0.2">
      <c r="A339" s="287"/>
      <c r="B339" s="288"/>
      <c r="C339" s="289"/>
      <c r="D339" s="290"/>
      <c r="E339" s="291"/>
      <c r="F339" s="290" t="s">
        <v>340</v>
      </c>
      <c r="G339" s="291"/>
      <c r="H339" s="292" t="str">
        <f t="shared" si="15"/>
        <v>_</v>
      </c>
      <c r="I339" s="292" t="str">
        <f t="shared" si="16"/>
        <v>_</v>
      </c>
      <c r="J339" s="581">
        <f t="shared" si="17"/>
        <v>0</v>
      </c>
    </row>
    <row r="340" spans="1:10" ht="18" customHeight="1" x14ac:dyDescent="0.2">
      <c r="A340" s="287"/>
      <c r="B340" s="288"/>
      <c r="C340" s="293"/>
      <c r="D340" s="290"/>
      <c r="E340" s="291"/>
      <c r="F340" s="290" t="s">
        <v>340</v>
      </c>
      <c r="G340" s="291"/>
      <c r="H340" s="292" t="str">
        <f t="shared" si="15"/>
        <v>_</v>
      </c>
      <c r="I340" s="292" t="str">
        <f t="shared" si="16"/>
        <v>_</v>
      </c>
      <c r="J340" s="581">
        <f t="shared" si="17"/>
        <v>0</v>
      </c>
    </row>
    <row r="341" spans="1:10" ht="18" customHeight="1" x14ac:dyDescent="0.2">
      <c r="A341" s="287"/>
      <c r="B341" s="288"/>
      <c r="C341" s="289"/>
      <c r="D341" s="290"/>
      <c r="E341" s="291"/>
      <c r="F341" s="290" t="s">
        <v>340</v>
      </c>
      <c r="G341" s="291"/>
      <c r="H341" s="292" t="str">
        <f t="shared" si="15"/>
        <v>_</v>
      </c>
      <c r="I341" s="292" t="str">
        <f t="shared" si="16"/>
        <v>_</v>
      </c>
      <c r="J341" s="581">
        <f t="shared" si="17"/>
        <v>0</v>
      </c>
    </row>
    <row r="342" spans="1:10" ht="18" customHeight="1" x14ac:dyDescent="0.2">
      <c r="A342" s="287"/>
      <c r="B342" s="288"/>
      <c r="C342" s="293"/>
      <c r="D342" s="290"/>
      <c r="E342" s="291"/>
      <c r="F342" s="290" t="s">
        <v>340</v>
      </c>
      <c r="G342" s="291"/>
      <c r="H342" s="292" t="str">
        <f t="shared" si="15"/>
        <v>_</v>
      </c>
      <c r="I342" s="292" t="str">
        <f t="shared" si="16"/>
        <v>_</v>
      </c>
      <c r="J342" s="581">
        <f t="shared" si="17"/>
        <v>0</v>
      </c>
    </row>
    <row r="343" spans="1:10" ht="18" customHeight="1" x14ac:dyDescent="0.2">
      <c r="A343" s="287"/>
      <c r="B343" s="288"/>
      <c r="C343" s="289"/>
      <c r="D343" s="290"/>
      <c r="E343" s="291"/>
      <c r="F343" s="290" t="s">
        <v>340</v>
      </c>
      <c r="G343" s="291"/>
      <c r="H343" s="292" t="str">
        <f t="shared" si="15"/>
        <v>_</v>
      </c>
      <c r="I343" s="292" t="str">
        <f t="shared" si="16"/>
        <v>_</v>
      </c>
      <c r="J343" s="581">
        <f t="shared" si="17"/>
        <v>0</v>
      </c>
    </row>
    <row r="344" spans="1:10" ht="18" customHeight="1" x14ac:dyDescent="0.2">
      <c r="A344" s="287"/>
      <c r="B344" s="288"/>
      <c r="C344" s="293"/>
      <c r="D344" s="290"/>
      <c r="E344" s="291"/>
      <c r="F344" s="290" t="s">
        <v>340</v>
      </c>
      <c r="G344" s="291"/>
      <c r="H344" s="292" t="str">
        <f t="shared" si="15"/>
        <v>_</v>
      </c>
      <c r="I344" s="292" t="str">
        <f t="shared" si="16"/>
        <v>_</v>
      </c>
      <c r="J344" s="581">
        <f t="shared" si="17"/>
        <v>0</v>
      </c>
    </row>
    <row r="345" spans="1:10" ht="18" customHeight="1" x14ac:dyDescent="0.2">
      <c r="A345" s="287"/>
      <c r="B345" s="288"/>
      <c r="C345" s="289"/>
      <c r="D345" s="290"/>
      <c r="E345" s="291"/>
      <c r="F345" s="290" t="s">
        <v>340</v>
      </c>
      <c r="G345" s="291"/>
      <c r="H345" s="292" t="str">
        <f t="shared" si="15"/>
        <v>_</v>
      </c>
      <c r="I345" s="292" t="str">
        <f t="shared" si="16"/>
        <v>_</v>
      </c>
      <c r="J345" s="581">
        <f t="shared" si="17"/>
        <v>0</v>
      </c>
    </row>
    <row r="346" spans="1:10" ht="18" customHeight="1" x14ac:dyDescent="0.2">
      <c r="A346" s="287"/>
      <c r="B346" s="288"/>
      <c r="C346" s="293"/>
      <c r="D346" s="290"/>
      <c r="E346" s="291"/>
      <c r="F346" s="290" t="s">
        <v>340</v>
      </c>
      <c r="G346" s="291"/>
      <c r="H346" s="292" t="str">
        <f t="shared" si="15"/>
        <v>_</v>
      </c>
      <c r="I346" s="292" t="str">
        <f t="shared" si="16"/>
        <v>_</v>
      </c>
      <c r="J346" s="581">
        <f t="shared" si="17"/>
        <v>0</v>
      </c>
    </row>
    <row r="347" spans="1:10" ht="18" customHeight="1" x14ac:dyDescent="0.2">
      <c r="A347" s="287"/>
      <c r="B347" s="288"/>
      <c r="C347" s="289"/>
      <c r="D347" s="290"/>
      <c r="E347" s="291"/>
      <c r="F347" s="290" t="s">
        <v>340</v>
      </c>
      <c r="G347" s="291"/>
      <c r="H347" s="292" t="str">
        <f t="shared" si="15"/>
        <v>_</v>
      </c>
      <c r="I347" s="292" t="str">
        <f t="shared" si="16"/>
        <v>_</v>
      </c>
      <c r="J347" s="581">
        <f t="shared" si="17"/>
        <v>0</v>
      </c>
    </row>
    <row r="348" spans="1:10" ht="18" customHeight="1" x14ac:dyDescent="0.2">
      <c r="A348" s="287"/>
      <c r="B348" s="288"/>
      <c r="C348" s="293"/>
      <c r="D348" s="290"/>
      <c r="E348" s="291"/>
      <c r="F348" s="290" t="s">
        <v>340</v>
      </c>
      <c r="G348" s="291"/>
      <c r="H348" s="292" t="str">
        <f t="shared" si="15"/>
        <v>_</v>
      </c>
      <c r="I348" s="292" t="str">
        <f t="shared" si="16"/>
        <v>_</v>
      </c>
      <c r="J348" s="581">
        <f t="shared" si="17"/>
        <v>0</v>
      </c>
    </row>
    <row r="349" spans="1:10" ht="18" customHeight="1" x14ac:dyDescent="0.2">
      <c r="A349" s="287"/>
      <c r="B349" s="288"/>
      <c r="C349" s="289"/>
      <c r="D349" s="290"/>
      <c r="E349" s="291"/>
      <c r="F349" s="290" t="s">
        <v>340</v>
      </c>
      <c r="G349" s="291"/>
      <c r="H349" s="292" t="str">
        <f t="shared" si="15"/>
        <v>_</v>
      </c>
      <c r="I349" s="292" t="str">
        <f t="shared" si="16"/>
        <v>_</v>
      </c>
      <c r="J349" s="581">
        <f t="shared" si="17"/>
        <v>0</v>
      </c>
    </row>
    <row r="350" spans="1:10" ht="18" customHeight="1" x14ac:dyDescent="0.2">
      <c r="A350" s="287"/>
      <c r="B350" s="288"/>
      <c r="C350" s="293"/>
      <c r="D350" s="290"/>
      <c r="E350" s="291"/>
      <c r="F350" s="290" t="s">
        <v>340</v>
      </c>
      <c r="G350" s="291"/>
      <c r="H350" s="292" t="str">
        <f t="shared" si="15"/>
        <v>_</v>
      </c>
      <c r="I350" s="292" t="str">
        <f t="shared" si="16"/>
        <v>_</v>
      </c>
      <c r="J350" s="581">
        <f t="shared" si="17"/>
        <v>0</v>
      </c>
    </row>
    <row r="351" spans="1:10" ht="18" customHeight="1" x14ac:dyDescent="0.2">
      <c r="A351" s="287"/>
      <c r="B351" s="288"/>
      <c r="C351" s="289"/>
      <c r="D351" s="290"/>
      <c r="E351" s="291"/>
      <c r="F351" s="290" t="s">
        <v>340</v>
      </c>
      <c r="G351" s="291"/>
      <c r="H351" s="292" t="str">
        <f t="shared" si="15"/>
        <v>_</v>
      </c>
      <c r="I351" s="292" t="str">
        <f t="shared" si="16"/>
        <v>_</v>
      </c>
      <c r="J351" s="581">
        <f t="shared" si="17"/>
        <v>0</v>
      </c>
    </row>
    <row r="352" spans="1:10" ht="18" customHeight="1" x14ac:dyDescent="0.2">
      <c r="A352" s="287"/>
      <c r="B352" s="288"/>
      <c r="C352" s="293"/>
      <c r="D352" s="290"/>
      <c r="E352" s="291"/>
      <c r="F352" s="290" t="s">
        <v>340</v>
      </c>
      <c r="G352" s="291"/>
      <c r="H352" s="292" t="str">
        <f t="shared" si="15"/>
        <v>_</v>
      </c>
      <c r="I352" s="292" t="str">
        <f t="shared" si="16"/>
        <v>_</v>
      </c>
      <c r="J352" s="581">
        <f t="shared" si="17"/>
        <v>0</v>
      </c>
    </row>
    <row r="353" spans="1:10" ht="18" customHeight="1" x14ac:dyDescent="0.2">
      <c r="A353" s="287"/>
      <c r="B353" s="288"/>
      <c r="C353" s="289"/>
      <c r="D353" s="290"/>
      <c r="E353" s="291"/>
      <c r="F353" s="290" t="s">
        <v>340</v>
      </c>
      <c r="G353" s="291"/>
      <c r="H353" s="292" t="str">
        <f t="shared" si="15"/>
        <v>_</v>
      </c>
      <c r="I353" s="292" t="str">
        <f t="shared" si="16"/>
        <v>_</v>
      </c>
      <c r="J353" s="581">
        <f t="shared" si="17"/>
        <v>0</v>
      </c>
    </row>
    <row r="354" spans="1:10" ht="18" customHeight="1" x14ac:dyDescent="0.2">
      <c r="A354" s="287"/>
      <c r="B354" s="288"/>
      <c r="C354" s="293"/>
      <c r="D354" s="290"/>
      <c r="E354" s="291"/>
      <c r="F354" s="290" t="s">
        <v>340</v>
      </c>
      <c r="G354" s="291"/>
      <c r="H354" s="292" t="str">
        <f t="shared" si="15"/>
        <v>_</v>
      </c>
      <c r="I354" s="292" t="str">
        <f t="shared" si="16"/>
        <v>_</v>
      </c>
      <c r="J354" s="581">
        <f t="shared" si="17"/>
        <v>0</v>
      </c>
    </row>
    <row r="355" spans="1:10" ht="18" customHeight="1" x14ac:dyDescent="0.2">
      <c r="A355" s="287"/>
      <c r="B355" s="288"/>
      <c r="C355" s="289"/>
      <c r="D355" s="290"/>
      <c r="E355" s="291"/>
      <c r="F355" s="290" t="s">
        <v>340</v>
      </c>
      <c r="G355" s="291"/>
      <c r="H355" s="292" t="str">
        <f t="shared" si="15"/>
        <v>_</v>
      </c>
      <c r="I355" s="292" t="str">
        <f t="shared" si="16"/>
        <v>_</v>
      </c>
      <c r="J355" s="581">
        <f t="shared" si="17"/>
        <v>0</v>
      </c>
    </row>
    <row r="356" spans="1:10" ht="18" customHeight="1" x14ac:dyDescent="0.2">
      <c r="A356" s="287"/>
      <c r="B356" s="288"/>
      <c r="C356" s="293"/>
      <c r="D356" s="290"/>
      <c r="E356" s="291"/>
      <c r="F356" s="290" t="s">
        <v>340</v>
      </c>
      <c r="G356" s="291"/>
      <c r="H356" s="292" t="str">
        <f t="shared" si="15"/>
        <v>_</v>
      </c>
      <c r="I356" s="292" t="str">
        <f t="shared" si="16"/>
        <v>_</v>
      </c>
      <c r="J356" s="581">
        <f t="shared" si="17"/>
        <v>0</v>
      </c>
    </row>
    <row r="357" spans="1:10" ht="18" customHeight="1" x14ac:dyDescent="0.2">
      <c r="A357" s="287"/>
      <c r="B357" s="288"/>
      <c r="C357" s="289"/>
      <c r="D357" s="290"/>
      <c r="E357" s="291"/>
      <c r="F357" s="290" t="s">
        <v>340</v>
      </c>
      <c r="G357" s="291"/>
      <c r="H357" s="292" t="str">
        <f t="shared" si="15"/>
        <v>_</v>
      </c>
      <c r="I357" s="292" t="str">
        <f t="shared" si="16"/>
        <v>_</v>
      </c>
      <c r="J357" s="581">
        <f t="shared" si="17"/>
        <v>0</v>
      </c>
    </row>
    <row r="358" spans="1:10" ht="18" customHeight="1" x14ac:dyDescent="0.2">
      <c r="A358" s="287"/>
      <c r="B358" s="288"/>
      <c r="C358" s="293"/>
      <c r="D358" s="290"/>
      <c r="E358" s="291"/>
      <c r="F358" s="290" t="s">
        <v>340</v>
      </c>
      <c r="G358" s="291"/>
      <c r="H358" s="292" t="str">
        <f t="shared" si="15"/>
        <v>_</v>
      </c>
      <c r="I358" s="292" t="str">
        <f t="shared" si="16"/>
        <v>_</v>
      </c>
      <c r="J358" s="581">
        <f t="shared" si="17"/>
        <v>0</v>
      </c>
    </row>
    <row r="359" spans="1:10" ht="18" customHeight="1" x14ac:dyDescent="0.2">
      <c r="A359" s="287"/>
      <c r="B359" s="288"/>
      <c r="C359" s="289"/>
      <c r="D359" s="290"/>
      <c r="E359" s="291"/>
      <c r="F359" s="290" t="s">
        <v>340</v>
      </c>
      <c r="G359" s="291"/>
      <c r="H359" s="292" t="str">
        <f t="shared" si="15"/>
        <v>_</v>
      </c>
      <c r="I359" s="292" t="str">
        <f t="shared" si="16"/>
        <v>_</v>
      </c>
      <c r="J359" s="581">
        <f t="shared" si="17"/>
        <v>0</v>
      </c>
    </row>
    <row r="360" spans="1:10" ht="18" customHeight="1" x14ac:dyDescent="0.2">
      <c r="A360" s="287"/>
      <c r="B360" s="288"/>
      <c r="C360" s="293"/>
      <c r="D360" s="290"/>
      <c r="E360" s="291"/>
      <c r="F360" s="290" t="s">
        <v>340</v>
      </c>
      <c r="G360" s="291"/>
      <c r="H360" s="292" t="str">
        <f t="shared" si="15"/>
        <v>_</v>
      </c>
      <c r="I360" s="292" t="str">
        <f t="shared" si="16"/>
        <v>_</v>
      </c>
      <c r="J360" s="581">
        <f t="shared" si="17"/>
        <v>0</v>
      </c>
    </row>
    <row r="361" spans="1:10" ht="18" customHeight="1" x14ac:dyDescent="0.2">
      <c r="A361" s="287"/>
      <c r="B361" s="288"/>
      <c r="C361" s="289"/>
      <c r="D361" s="290"/>
      <c r="E361" s="291"/>
      <c r="F361" s="290" t="s">
        <v>340</v>
      </c>
      <c r="G361" s="291"/>
      <c r="H361" s="292" t="str">
        <f t="shared" si="15"/>
        <v>_</v>
      </c>
      <c r="I361" s="292" t="str">
        <f t="shared" si="16"/>
        <v>_</v>
      </c>
      <c r="J361" s="581">
        <f t="shared" si="17"/>
        <v>0</v>
      </c>
    </row>
    <row r="362" spans="1:10" ht="18" customHeight="1" x14ac:dyDescent="0.2">
      <c r="A362" s="287"/>
      <c r="B362" s="288"/>
      <c r="C362" s="293"/>
      <c r="D362" s="290"/>
      <c r="E362" s="291"/>
      <c r="F362" s="290" t="s">
        <v>340</v>
      </c>
      <c r="G362" s="291"/>
      <c r="H362" s="292" t="str">
        <f t="shared" si="15"/>
        <v>_</v>
      </c>
      <c r="I362" s="292" t="str">
        <f t="shared" si="16"/>
        <v>_</v>
      </c>
      <c r="J362" s="581">
        <f t="shared" si="17"/>
        <v>0</v>
      </c>
    </row>
    <row r="363" spans="1:10" ht="18" customHeight="1" x14ac:dyDescent="0.2">
      <c r="A363" s="287"/>
      <c r="B363" s="288"/>
      <c r="C363" s="289"/>
      <c r="D363" s="290"/>
      <c r="E363" s="291"/>
      <c r="F363" s="290" t="s">
        <v>340</v>
      </c>
      <c r="G363" s="291"/>
      <c r="H363" s="292" t="str">
        <f t="shared" si="15"/>
        <v>_</v>
      </c>
      <c r="I363" s="292" t="str">
        <f t="shared" si="16"/>
        <v>_</v>
      </c>
      <c r="J363" s="581">
        <f t="shared" si="17"/>
        <v>0</v>
      </c>
    </row>
    <row r="364" spans="1:10" ht="18" customHeight="1" x14ac:dyDescent="0.2">
      <c r="A364" s="287"/>
      <c r="B364" s="288"/>
      <c r="C364" s="293"/>
      <c r="D364" s="290"/>
      <c r="E364" s="291"/>
      <c r="F364" s="290" t="s">
        <v>340</v>
      </c>
      <c r="G364" s="291"/>
      <c r="H364" s="292" t="str">
        <f t="shared" si="15"/>
        <v>_</v>
      </c>
      <c r="I364" s="292" t="str">
        <f t="shared" si="16"/>
        <v>_</v>
      </c>
      <c r="J364" s="581">
        <f t="shared" si="17"/>
        <v>0</v>
      </c>
    </row>
    <row r="365" spans="1:10" ht="18" customHeight="1" x14ac:dyDescent="0.2">
      <c r="A365" s="287"/>
      <c r="B365" s="288"/>
      <c r="C365" s="289"/>
      <c r="D365" s="290"/>
      <c r="E365" s="291"/>
      <c r="F365" s="290" t="s">
        <v>340</v>
      </c>
      <c r="G365" s="291"/>
      <c r="H365" s="292" t="str">
        <f t="shared" si="15"/>
        <v>_</v>
      </c>
      <c r="I365" s="292" t="str">
        <f t="shared" si="16"/>
        <v>_</v>
      </c>
      <c r="J365" s="581">
        <f t="shared" si="17"/>
        <v>0</v>
      </c>
    </row>
    <row r="366" spans="1:10" ht="18" customHeight="1" x14ac:dyDescent="0.2">
      <c r="A366" s="287"/>
      <c r="B366" s="288"/>
      <c r="C366" s="293"/>
      <c r="D366" s="290"/>
      <c r="E366" s="291"/>
      <c r="F366" s="290" t="s">
        <v>340</v>
      </c>
      <c r="G366" s="291"/>
      <c r="H366" s="292" t="str">
        <f t="shared" si="15"/>
        <v>_</v>
      </c>
      <c r="I366" s="292" t="str">
        <f t="shared" si="16"/>
        <v>_</v>
      </c>
      <c r="J366" s="581">
        <f t="shared" si="17"/>
        <v>0</v>
      </c>
    </row>
    <row r="367" spans="1:10" ht="18" customHeight="1" x14ac:dyDescent="0.2">
      <c r="A367" s="287"/>
      <c r="B367" s="288"/>
      <c r="C367" s="289"/>
      <c r="D367" s="290"/>
      <c r="E367" s="291"/>
      <c r="F367" s="290" t="s">
        <v>340</v>
      </c>
      <c r="G367" s="291"/>
      <c r="H367" s="292" t="str">
        <f t="shared" si="15"/>
        <v>_</v>
      </c>
      <c r="I367" s="292" t="str">
        <f t="shared" si="16"/>
        <v>_</v>
      </c>
      <c r="J367" s="581">
        <f t="shared" si="17"/>
        <v>0</v>
      </c>
    </row>
    <row r="368" spans="1:10" ht="18" customHeight="1" x14ac:dyDescent="0.2">
      <c r="A368" s="287"/>
      <c r="B368" s="288"/>
      <c r="C368" s="293"/>
      <c r="D368" s="290"/>
      <c r="E368" s="291"/>
      <c r="F368" s="290" t="s">
        <v>340</v>
      </c>
      <c r="G368" s="291"/>
      <c r="H368" s="292" t="str">
        <f t="shared" si="15"/>
        <v>_</v>
      </c>
      <c r="I368" s="292" t="str">
        <f t="shared" si="16"/>
        <v>_</v>
      </c>
      <c r="J368" s="581">
        <f t="shared" si="17"/>
        <v>0</v>
      </c>
    </row>
    <row r="369" spans="1:10" ht="18" customHeight="1" x14ac:dyDescent="0.2">
      <c r="A369" s="287"/>
      <c r="B369" s="288"/>
      <c r="C369" s="289"/>
      <c r="D369" s="290"/>
      <c r="E369" s="291"/>
      <c r="F369" s="290" t="s">
        <v>340</v>
      </c>
      <c r="G369" s="291"/>
      <c r="H369" s="292" t="str">
        <f t="shared" si="15"/>
        <v>_</v>
      </c>
      <c r="I369" s="292" t="str">
        <f t="shared" si="16"/>
        <v>_</v>
      </c>
      <c r="J369" s="581">
        <f t="shared" si="17"/>
        <v>0</v>
      </c>
    </row>
    <row r="370" spans="1:10" ht="18" customHeight="1" x14ac:dyDescent="0.2">
      <c r="A370" s="287"/>
      <c r="B370" s="288"/>
      <c r="C370" s="293"/>
      <c r="D370" s="290"/>
      <c r="E370" s="291"/>
      <c r="F370" s="290" t="s">
        <v>340</v>
      </c>
      <c r="G370" s="291"/>
      <c r="H370" s="292" t="str">
        <f t="shared" si="15"/>
        <v>_</v>
      </c>
      <c r="I370" s="292" t="str">
        <f t="shared" si="16"/>
        <v>_</v>
      </c>
      <c r="J370" s="581">
        <f t="shared" si="17"/>
        <v>0</v>
      </c>
    </row>
    <row r="371" spans="1:10" ht="18" customHeight="1" x14ac:dyDescent="0.2">
      <c r="A371" s="287"/>
      <c r="B371" s="288"/>
      <c r="C371" s="289"/>
      <c r="D371" s="290"/>
      <c r="E371" s="291"/>
      <c r="F371" s="290" t="s">
        <v>340</v>
      </c>
      <c r="G371" s="291"/>
      <c r="H371" s="292" t="str">
        <f t="shared" si="15"/>
        <v>_</v>
      </c>
      <c r="I371" s="292" t="str">
        <f t="shared" si="16"/>
        <v>_</v>
      </c>
      <c r="J371" s="581">
        <f t="shared" si="17"/>
        <v>0</v>
      </c>
    </row>
    <row r="372" spans="1:10" ht="18" customHeight="1" x14ac:dyDescent="0.2">
      <c r="A372" s="287"/>
      <c r="B372" s="288"/>
      <c r="C372" s="293"/>
      <c r="D372" s="290"/>
      <c r="E372" s="291"/>
      <c r="F372" s="290" t="s">
        <v>340</v>
      </c>
      <c r="G372" s="291"/>
      <c r="H372" s="292" t="str">
        <f t="shared" si="15"/>
        <v>_</v>
      </c>
      <c r="I372" s="292" t="str">
        <f t="shared" si="16"/>
        <v>_</v>
      </c>
      <c r="J372" s="581">
        <f t="shared" si="17"/>
        <v>0</v>
      </c>
    </row>
    <row r="373" spans="1:10" ht="18" customHeight="1" x14ac:dyDescent="0.2">
      <c r="A373" s="287"/>
      <c r="B373" s="288"/>
      <c r="C373" s="289"/>
      <c r="D373" s="290"/>
      <c r="E373" s="291"/>
      <c r="F373" s="290" t="s">
        <v>340</v>
      </c>
      <c r="G373" s="291"/>
      <c r="H373" s="292" t="str">
        <f t="shared" si="15"/>
        <v>_</v>
      </c>
      <c r="I373" s="292" t="str">
        <f t="shared" si="16"/>
        <v>_</v>
      </c>
      <c r="J373" s="581">
        <f t="shared" si="17"/>
        <v>0</v>
      </c>
    </row>
    <row r="374" spans="1:10" ht="18" customHeight="1" x14ac:dyDescent="0.2">
      <c r="A374" s="287"/>
      <c r="B374" s="288"/>
      <c r="C374" s="293"/>
      <c r="D374" s="290"/>
      <c r="E374" s="291"/>
      <c r="F374" s="290" t="s">
        <v>340</v>
      </c>
      <c r="G374" s="291"/>
      <c r="H374" s="292" t="str">
        <f t="shared" si="15"/>
        <v>_</v>
      </c>
      <c r="I374" s="292" t="str">
        <f t="shared" si="16"/>
        <v>_</v>
      </c>
      <c r="J374" s="581">
        <f t="shared" si="17"/>
        <v>0</v>
      </c>
    </row>
    <row r="375" spans="1:10" ht="18" customHeight="1" x14ac:dyDescent="0.2">
      <c r="A375" s="287"/>
      <c r="B375" s="288"/>
      <c r="C375" s="289"/>
      <c r="D375" s="290"/>
      <c r="E375" s="291"/>
      <c r="F375" s="290" t="s">
        <v>340</v>
      </c>
      <c r="G375" s="291"/>
      <c r="H375" s="292" t="str">
        <f t="shared" si="15"/>
        <v>_</v>
      </c>
      <c r="I375" s="292" t="str">
        <f t="shared" si="16"/>
        <v>_</v>
      </c>
      <c r="J375" s="581">
        <f t="shared" si="17"/>
        <v>0</v>
      </c>
    </row>
    <row r="376" spans="1:10" ht="18" customHeight="1" x14ac:dyDescent="0.2">
      <c r="A376" s="287"/>
      <c r="B376" s="288"/>
      <c r="C376" s="293"/>
      <c r="D376" s="290"/>
      <c r="E376" s="291"/>
      <c r="F376" s="290" t="s">
        <v>340</v>
      </c>
      <c r="G376" s="291"/>
      <c r="H376" s="292" t="str">
        <f t="shared" si="15"/>
        <v>_</v>
      </c>
      <c r="I376" s="292" t="str">
        <f t="shared" si="16"/>
        <v>_</v>
      </c>
      <c r="J376" s="581">
        <f t="shared" si="17"/>
        <v>0</v>
      </c>
    </row>
    <row r="377" spans="1:10" ht="18" customHeight="1" x14ac:dyDescent="0.2">
      <c r="A377" s="287"/>
      <c r="B377" s="288"/>
      <c r="C377" s="289"/>
      <c r="D377" s="290"/>
      <c r="E377" s="291"/>
      <c r="F377" s="290" t="s">
        <v>340</v>
      </c>
      <c r="G377" s="291"/>
      <c r="H377" s="292" t="str">
        <f t="shared" si="15"/>
        <v>_</v>
      </c>
      <c r="I377" s="292" t="str">
        <f t="shared" si="16"/>
        <v>_</v>
      </c>
      <c r="J377" s="581">
        <f t="shared" si="17"/>
        <v>0</v>
      </c>
    </row>
    <row r="378" spans="1:10" ht="18" customHeight="1" x14ac:dyDescent="0.2">
      <c r="A378" s="287"/>
      <c r="B378" s="288"/>
      <c r="C378" s="293"/>
      <c r="D378" s="290"/>
      <c r="E378" s="291"/>
      <c r="F378" s="290" t="s">
        <v>340</v>
      </c>
      <c r="G378" s="291"/>
      <c r="H378" s="292" t="str">
        <f t="shared" si="15"/>
        <v>_</v>
      </c>
      <c r="I378" s="292" t="str">
        <f t="shared" si="16"/>
        <v>_</v>
      </c>
      <c r="J378" s="581">
        <f t="shared" si="17"/>
        <v>0</v>
      </c>
    </row>
    <row r="379" spans="1:10" ht="18" customHeight="1" x14ac:dyDescent="0.2">
      <c r="A379" s="287"/>
      <c r="B379" s="288"/>
      <c r="C379" s="289"/>
      <c r="D379" s="290"/>
      <c r="E379" s="291"/>
      <c r="F379" s="290" t="s">
        <v>340</v>
      </c>
      <c r="G379" s="291"/>
      <c r="H379" s="292" t="str">
        <f t="shared" si="15"/>
        <v>_</v>
      </c>
      <c r="I379" s="292" t="str">
        <f t="shared" si="16"/>
        <v>_</v>
      </c>
      <c r="J379" s="581">
        <f t="shared" si="17"/>
        <v>0</v>
      </c>
    </row>
    <row r="380" spans="1:10" ht="18" customHeight="1" x14ac:dyDescent="0.2">
      <c r="A380" s="287"/>
      <c r="B380" s="288"/>
      <c r="C380" s="293"/>
      <c r="D380" s="290"/>
      <c r="E380" s="291"/>
      <c r="F380" s="290" t="s">
        <v>340</v>
      </c>
      <c r="G380" s="291"/>
      <c r="H380" s="292" t="str">
        <f t="shared" si="15"/>
        <v>_</v>
      </c>
      <c r="I380" s="292" t="str">
        <f t="shared" si="16"/>
        <v>_</v>
      </c>
      <c r="J380" s="581">
        <f t="shared" si="17"/>
        <v>0</v>
      </c>
    </row>
    <row r="381" spans="1:10" ht="18" customHeight="1" x14ac:dyDescent="0.2">
      <c r="A381" s="287"/>
      <c r="B381" s="288"/>
      <c r="C381" s="289"/>
      <c r="D381" s="290"/>
      <c r="E381" s="291"/>
      <c r="F381" s="290" t="s">
        <v>340</v>
      </c>
      <c r="G381" s="291"/>
      <c r="H381" s="292" t="str">
        <f t="shared" si="15"/>
        <v>_</v>
      </c>
      <c r="I381" s="292" t="str">
        <f t="shared" si="16"/>
        <v>_</v>
      </c>
      <c r="J381" s="581">
        <f t="shared" si="17"/>
        <v>0</v>
      </c>
    </row>
    <row r="382" spans="1:10" ht="18" customHeight="1" x14ac:dyDescent="0.2">
      <c r="A382" s="287"/>
      <c r="B382" s="288"/>
      <c r="C382" s="293"/>
      <c r="D382" s="290"/>
      <c r="E382" s="291"/>
      <c r="F382" s="290" t="s">
        <v>340</v>
      </c>
      <c r="G382" s="291"/>
      <c r="H382" s="292" t="str">
        <f t="shared" si="15"/>
        <v>_</v>
      </c>
      <c r="I382" s="292" t="str">
        <f t="shared" si="16"/>
        <v>_</v>
      </c>
      <c r="J382" s="581">
        <f t="shared" si="17"/>
        <v>0</v>
      </c>
    </row>
    <row r="383" spans="1:10" ht="18" customHeight="1" x14ac:dyDescent="0.2">
      <c r="A383" s="287"/>
      <c r="B383" s="288"/>
      <c r="C383" s="289"/>
      <c r="D383" s="290"/>
      <c r="E383" s="291"/>
      <c r="F383" s="290" t="s">
        <v>340</v>
      </c>
      <c r="G383" s="291"/>
      <c r="H383" s="292" t="str">
        <f t="shared" si="15"/>
        <v>_</v>
      </c>
      <c r="I383" s="292" t="str">
        <f t="shared" si="16"/>
        <v>_</v>
      </c>
      <c r="J383" s="581">
        <f t="shared" si="17"/>
        <v>0</v>
      </c>
    </row>
    <row r="384" spans="1:10" ht="18" customHeight="1" x14ac:dyDescent="0.2">
      <c r="A384" s="287"/>
      <c r="B384" s="288"/>
      <c r="C384" s="293"/>
      <c r="D384" s="290"/>
      <c r="E384" s="291"/>
      <c r="F384" s="290" t="s">
        <v>340</v>
      </c>
      <c r="G384" s="291"/>
      <c r="H384" s="292" t="str">
        <f t="shared" si="15"/>
        <v>_</v>
      </c>
      <c r="I384" s="292" t="str">
        <f t="shared" si="16"/>
        <v>_</v>
      </c>
      <c r="J384" s="581">
        <f t="shared" si="17"/>
        <v>0</v>
      </c>
    </row>
    <row r="385" spans="1:10" ht="18" customHeight="1" x14ac:dyDescent="0.2">
      <c r="A385" s="287"/>
      <c r="B385" s="288"/>
      <c r="C385" s="289"/>
      <c r="D385" s="290"/>
      <c r="E385" s="291"/>
      <c r="F385" s="290" t="s">
        <v>340</v>
      </c>
      <c r="G385" s="291"/>
      <c r="H385" s="292" t="str">
        <f t="shared" si="15"/>
        <v>_</v>
      </c>
      <c r="I385" s="292" t="str">
        <f t="shared" si="16"/>
        <v>_</v>
      </c>
      <c r="J385" s="581">
        <f t="shared" si="17"/>
        <v>0</v>
      </c>
    </row>
    <row r="386" spans="1:10" ht="18" customHeight="1" x14ac:dyDescent="0.2">
      <c r="A386" s="287"/>
      <c r="B386" s="288"/>
      <c r="C386" s="293"/>
      <c r="D386" s="290"/>
      <c r="E386" s="291"/>
      <c r="F386" s="290" t="s">
        <v>340</v>
      </c>
      <c r="G386" s="291"/>
      <c r="H386" s="292" t="str">
        <f t="shared" si="15"/>
        <v>_</v>
      </c>
      <c r="I386" s="292" t="str">
        <f t="shared" si="16"/>
        <v>_</v>
      </c>
      <c r="J386" s="581">
        <f t="shared" si="17"/>
        <v>0</v>
      </c>
    </row>
    <row r="387" spans="1:10" ht="18" customHeight="1" x14ac:dyDescent="0.2">
      <c r="A387" s="287"/>
      <c r="B387" s="288"/>
      <c r="C387" s="289"/>
      <c r="D387" s="290"/>
      <c r="E387" s="291"/>
      <c r="F387" s="290" t="s">
        <v>340</v>
      </c>
      <c r="G387" s="291"/>
      <c r="H387" s="292" t="str">
        <f t="shared" si="15"/>
        <v>_</v>
      </c>
      <c r="I387" s="292" t="str">
        <f t="shared" si="16"/>
        <v>_</v>
      </c>
      <c r="J387" s="581">
        <f t="shared" si="17"/>
        <v>0</v>
      </c>
    </row>
    <row r="388" spans="1:10" ht="18" customHeight="1" x14ac:dyDescent="0.2">
      <c r="A388" s="287"/>
      <c r="B388" s="288"/>
      <c r="C388" s="293"/>
      <c r="D388" s="290"/>
      <c r="E388" s="291"/>
      <c r="F388" s="290" t="s">
        <v>340</v>
      </c>
      <c r="G388" s="291"/>
      <c r="H388" s="292" t="str">
        <f t="shared" si="15"/>
        <v>_</v>
      </c>
      <c r="I388" s="292" t="str">
        <f t="shared" si="16"/>
        <v>_</v>
      </c>
      <c r="J388" s="581">
        <f t="shared" si="17"/>
        <v>0</v>
      </c>
    </row>
    <row r="389" spans="1:10" ht="18" customHeight="1" x14ac:dyDescent="0.2">
      <c r="A389" s="287"/>
      <c r="B389" s="288"/>
      <c r="C389" s="289"/>
      <c r="D389" s="290"/>
      <c r="E389" s="291"/>
      <c r="F389" s="290" t="s">
        <v>340</v>
      </c>
      <c r="G389" s="291"/>
      <c r="H389" s="292" t="str">
        <f t="shared" si="15"/>
        <v>_</v>
      </c>
      <c r="I389" s="292" t="str">
        <f t="shared" si="16"/>
        <v>_</v>
      </c>
      <c r="J389" s="581">
        <f t="shared" si="17"/>
        <v>0</v>
      </c>
    </row>
    <row r="390" spans="1:10" ht="18" customHeight="1" x14ac:dyDescent="0.2">
      <c r="A390" s="287"/>
      <c r="B390" s="288"/>
      <c r="C390" s="293"/>
      <c r="D390" s="290"/>
      <c r="E390" s="291"/>
      <c r="F390" s="290" t="s">
        <v>340</v>
      </c>
      <c r="G390" s="291"/>
      <c r="H390" s="292" t="str">
        <f t="shared" ref="H390:H453" si="18">CONCATENATE(A390,"_",LEFT(E390,2))</f>
        <v>_</v>
      </c>
      <c r="I390" s="292" t="str">
        <f t="shared" ref="I390:I453" si="19">CONCATENATE(A390,"_",LEFT(G390, 2))</f>
        <v>_</v>
      </c>
      <c r="J390" s="581">
        <f t="shared" si="17"/>
        <v>0</v>
      </c>
    </row>
    <row r="391" spans="1:10" ht="18" customHeight="1" x14ac:dyDescent="0.2">
      <c r="A391" s="287"/>
      <c r="B391" s="288"/>
      <c r="C391" s="289"/>
      <c r="D391" s="290"/>
      <c r="E391" s="291"/>
      <c r="F391" s="290" t="s">
        <v>340</v>
      </c>
      <c r="G391" s="291"/>
      <c r="H391" s="292" t="str">
        <f t="shared" si="18"/>
        <v>_</v>
      </c>
      <c r="I391" s="292" t="str">
        <f t="shared" si="19"/>
        <v>_</v>
      </c>
      <c r="J391" s="581">
        <f t="shared" ref="J391:J454" si="20" xml:space="preserve"> J390+N(D391)-N(F391)</f>
        <v>0</v>
      </c>
    </row>
    <row r="392" spans="1:10" ht="18" customHeight="1" x14ac:dyDescent="0.2">
      <c r="A392" s="287"/>
      <c r="B392" s="288"/>
      <c r="C392" s="293"/>
      <c r="D392" s="290"/>
      <c r="E392" s="291"/>
      <c r="F392" s="290" t="s">
        <v>340</v>
      </c>
      <c r="G392" s="291"/>
      <c r="H392" s="292" t="str">
        <f t="shared" si="18"/>
        <v>_</v>
      </c>
      <c r="I392" s="292" t="str">
        <f t="shared" si="19"/>
        <v>_</v>
      </c>
      <c r="J392" s="581">
        <f t="shared" si="20"/>
        <v>0</v>
      </c>
    </row>
    <row r="393" spans="1:10" ht="18" customHeight="1" x14ac:dyDescent="0.2">
      <c r="A393" s="287"/>
      <c r="B393" s="288"/>
      <c r="C393" s="289"/>
      <c r="D393" s="290"/>
      <c r="E393" s="291"/>
      <c r="F393" s="290" t="s">
        <v>340</v>
      </c>
      <c r="G393" s="291"/>
      <c r="H393" s="292" t="str">
        <f t="shared" si="18"/>
        <v>_</v>
      </c>
      <c r="I393" s="292" t="str">
        <f t="shared" si="19"/>
        <v>_</v>
      </c>
      <c r="J393" s="581">
        <f t="shared" si="20"/>
        <v>0</v>
      </c>
    </row>
    <row r="394" spans="1:10" ht="18" customHeight="1" x14ac:dyDescent="0.2">
      <c r="A394" s="287"/>
      <c r="B394" s="288"/>
      <c r="C394" s="293"/>
      <c r="D394" s="290"/>
      <c r="E394" s="291"/>
      <c r="F394" s="290" t="s">
        <v>340</v>
      </c>
      <c r="G394" s="291"/>
      <c r="H394" s="292" t="str">
        <f t="shared" si="18"/>
        <v>_</v>
      </c>
      <c r="I394" s="292" t="str">
        <f t="shared" si="19"/>
        <v>_</v>
      </c>
      <c r="J394" s="581">
        <f t="shared" si="20"/>
        <v>0</v>
      </c>
    </row>
    <row r="395" spans="1:10" ht="18" customHeight="1" x14ac:dyDescent="0.2">
      <c r="A395" s="287"/>
      <c r="B395" s="288"/>
      <c r="C395" s="289"/>
      <c r="D395" s="290"/>
      <c r="E395" s="291"/>
      <c r="F395" s="290" t="s">
        <v>340</v>
      </c>
      <c r="G395" s="291"/>
      <c r="H395" s="292" t="str">
        <f t="shared" si="18"/>
        <v>_</v>
      </c>
      <c r="I395" s="292" t="str">
        <f t="shared" si="19"/>
        <v>_</v>
      </c>
      <c r="J395" s="581">
        <f t="shared" si="20"/>
        <v>0</v>
      </c>
    </row>
    <row r="396" spans="1:10" ht="18" customHeight="1" x14ac:dyDescent="0.2">
      <c r="A396" s="287"/>
      <c r="B396" s="288"/>
      <c r="C396" s="293"/>
      <c r="D396" s="290"/>
      <c r="E396" s="291"/>
      <c r="F396" s="290" t="s">
        <v>340</v>
      </c>
      <c r="G396" s="291"/>
      <c r="H396" s="292" t="str">
        <f t="shared" si="18"/>
        <v>_</v>
      </c>
      <c r="I396" s="292" t="str">
        <f t="shared" si="19"/>
        <v>_</v>
      </c>
      <c r="J396" s="581">
        <f t="shared" si="20"/>
        <v>0</v>
      </c>
    </row>
    <row r="397" spans="1:10" ht="18" customHeight="1" x14ac:dyDescent="0.2">
      <c r="A397" s="287"/>
      <c r="B397" s="288"/>
      <c r="C397" s="289"/>
      <c r="D397" s="290"/>
      <c r="E397" s="291"/>
      <c r="F397" s="290" t="s">
        <v>340</v>
      </c>
      <c r="G397" s="291"/>
      <c r="H397" s="292" t="str">
        <f t="shared" si="18"/>
        <v>_</v>
      </c>
      <c r="I397" s="292" t="str">
        <f t="shared" si="19"/>
        <v>_</v>
      </c>
      <c r="J397" s="581">
        <f t="shared" si="20"/>
        <v>0</v>
      </c>
    </row>
    <row r="398" spans="1:10" ht="18" customHeight="1" x14ac:dyDescent="0.2">
      <c r="A398" s="287"/>
      <c r="B398" s="288"/>
      <c r="C398" s="293"/>
      <c r="D398" s="290"/>
      <c r="E398" s="291"/>
      <c r="F398" s="290" t="s">
        <v>340</v>
      </c>
      <c r="G398" s="291"/>
      <c r="H398" s="292" t="str">
        <f t="shared" si="18"/>
        <v>_</v>
      </c>
      <c r="I398" s="292" t="str">
        <f t="shared" si="19"/>
        <v>_</v>
      </c>
      <c r="J398" s="581">
        <f t="shared" si="20"/>
        <v>0</v>
      </c>
    </row>
    <row r="399" spans="1:10" ht="18" customHeight="1" x14ac:dyDescent="0.2">
      <c r="A399" s="287"/>
      <c r="B399" s="288"/>
      <c r="C399" s="289"/>
      <c r="D399" s="290"/>
      <c r="E399" s="291"/>
      <c r="F399" s="290" t="s">
        <v>340</v>
      </c>
      <c r="G399" s="291"/>
      <c r="H399" s="292" t="str">
        <f t="shared" si="18"/>
        <v>_</v>
      </c>
      <c r="I399" s="292" t="str">
        <f t="shared" si="19"/>
        <v>_</v>
      </c>
      <c r="J399" s="581">
        <f t="shared" si="20"/>
        <v>0</v>
      </c>
    </row>
    <row r="400" spans="1:10" ht="18" customHeight="1" x14ac:dyDescent="0.2">
      <c r="A400" s="287"/>
      <c r="B400" s="288"/>
      <c r="C400" s="293"/>
      <c r="D400" s="290"/>
      <c r="E400" s="291"/>
      <c r="F400" s="290" t="s">
        <v>340</v>
      </c>
      <c r="G400" s="291"/>
      <c r="H400" s="292" t="str">
        <f t="shared" si="18"/>
        <v>_</v>
      </c>
      <c r="I400" s="292" t="str">
        <f t="shared" si="19"/>
        <v>_</v>
      </c>
      <c r="J400" s="581">
        <f t="shared" si="20"/>
        <v>0</v>
      </c>
    </row>
    <row r="401" spans="1:10" ht="18" customHeight="1" x14ac:dyDescent="0.2">
      <c r="A401" s="287"/>
      <c r="B401" s="288"/>
      <c r="C401" s="289"/>
      <c r="D401" s="290"/>
      <c r="E401" s="291"/>
      <c r="F401" s="290" t="s">
        <v>340</v>
      </c>
      <c r="G401" s="291"/>
      <c r="H401" s="292" t="str">
        <f t="shared" si="18"/>
        <v>_</v>
      </c>
      <c r="I401" s="292" t="str">
        <f t="shared" si="19"/>
        <v>_</v>
      </c>
      <c r="J401" s="581">
        <f t="shared" si="20"/>
        <v>0</v>
      </c>
    </row>
    <row r="402" spans="1:10" ht="18" customHeight="1" x14ac:dyDescent="0.2">
      <c r="A402" s="287"/>
      <c r="B402" s="288"/>
      <c r="C402" s="293"/>
      <c r="D402" s="290"/>
      <c r="E402" s="291"/>
      <c r="F402" s="290" t="s">
        <v>340</v>
      </c>
      <c r="G402" s="291"/>
      <c r="H402" s="292" t="str">
        <f t="shared" si="18"/>
        <v>_</v>
      </c>
      <c r="I402" s="292" t="str">
        <f t="shared" si="19"/>
        <v>_</v>
      </c>
      <c r="J402" s="581">
        <f t="shared" si="20"/>
        <v>0</v>
      </c>
    </row>
    <row r="403" spans="1:10" ht="18" customHeight="1" x14ac:dyDescent="0.2">
      <c r="A403" s="287"/>
      <c r="B403" s="288"/>
      <c r="C403" s="289"/>
      <c r="D403" s="290"/>
      <c r="E403" s="291"/>
      <c r="F403" s="290" t="s">
        <v>340</v>
      </c>
      <c r="G403" s="291"/>
      <c r="H403" s="292" t="str">
        <f t="shared" si="18"/>
        <v>_</v>
      </c>
      <c r="I403" s="292" t="str">
        <f t="shared" si="19"/>
        <v>_</v>
      </c>
      <c r="J403" s="581">
        <f t="shared" si="20"/>
        <v>0</v>
      </c>
    </row>
    <row r="404" spans="1:10" ht="18" customHeight="1" x14ac:dyDescent="0.2">
      <c r="A404" s="287"/>
      <c r="B404" s="288"/>
      <c r="C404" s="293"/>
      <c r="D404" s="290"/>
      <c r="E404" s="291"/>
      <c r="F404" s="290" t="s">
        <v>340</v>
      </c>
      <c r="G404" s="291"/>
      <c r="H404" s="292" t="str">
        <f t="shared" si="18"/>
        <v>_</v>
      </c>
      <c r="I404" s="292" t="str">
        <f t="shared" si="19"/>
        <v>_</v>
      </c>
      <c r="J404" s="581">
        <f t="shared" si="20"/>
        <v>0</v>
      </c>
    </row>
    <row r="405" spans="1:10" ht="18" customHeight="1" x14ac:dyDescent="0.2">
      <c r="A405" s="287"/>
      <c r="B405" s="288"/>
      <c r="C405" s="289"/>
      <c r="D405" s="290"/>
      <c r="E405" s="291"/>
      <c r="F405" s="290" t="s">
        <v>340</v>
      </c>
      <c r="G405" s="291"/>
      <c r="H405" s="292" t="str">
        <f t="shared" si="18"/>
        <v>_</v>
      </c>
      <c r="I405" s="292" t="str">
        <f t="shared" si="19"/>
        <v>_</v>
      </c>
      <c r="J405" s="581">
        <f t="shared" si="20"/>
        <v>0</v>
      </c>
    </row>
    <row r="406" spans="1:10" ht="18" customHeight="1" x14ac:dyDescent="0.2">
      <c r="A406" s="287"/>
      <c r="B406" s="288"/>
      <c r="C406" s="293"/>
      <c r="D406" s="290"/>
      <c r="E406" s="291"/>
      <c r="F406" s="290" t="s">
        <v>340</v>
      </c>
      <c r="G406" s="291"/>
      <c r="H406" s="292" t="str">
        <f t="shared" si="18"/>
        <v>_</v>
      </c>
      <c r="I406" s="292" t="str">
        <f t="shared" si="19"/>
        <v>_</v>
      </c>
      <c r="J406" s="581">
        <f t="shared" si="20"/>
        <v>0</v>
      </c>
    </row>
    <row r="407" spans="1:10" ht="18" customHeight="1" x14ac:dyDescent="0.2">
      <c r="A407" s="287"/>
      <c r="B407" s="288"/>
      <c r="C407" s="289"/>
      <c r="D407" s="290"/>
      <c r="E407" s="291"/>
      <c r="F407" s="290" t="s">
        <v>340</v>
      </c>
      <c r="G407" s="291"/>
      <c r="H407" s="292" t="str">
        <f t="shared" si="18"/>
        <v>_</v>
      </c>
      <c r="I407" s="292" t="str">
        <f t="shared" si="19"/>
        <v>_</v>
      </c>
      <c r="J407" s="581">
        <f t="shared" si="20"/>
        <v>0</v>
      </c>
    </row>
    <row r="408" spans="1:10" ht="18" customHeight="1" x14ac:dyDescent="0.2">
      <c r="A408" s="287"/>
      <c r="B408" s="288"/>
      <c r="C408" s="293"/>
      <c r="D408" s="290"/>
      <c r="E408" s="291"/>
      <c r="F408" s="290" t="s">
        <v>340</v>
      </c>
      <c r="G408" s="291"/>
      <c r="H408" s="292" t="str">
        <f t="shared" si="18"/>
        <v>_</v>
      </c>
      <c r="I408" s="292" t="str">
        <f t="shared" si="19"/>
        <v>_</v>
      </c>
      <c r="J408" s="581">
        <f t="shared" si="20"/>
        <v>0</v>
      </c>
    </row>
    <row r="409" spans="1:10" ht="18" customHeight="1" x14ac:dyDescent="0.2">
      <c r="A409" s="287"/>
      <c r="B409" s="288"/>
      <c r="C409" s="289"/>
      <c r="D409" s="290"/>
      <c r="E409" s="291"/>
      <c r="F409" s="290" t="s">
        <v>340</v>
      </c>
      <c r="G409" s="291"/>
      <c r="H409" s="292" t="str">
        <f t="shared" si="18"/>
        <v>_</v>
      </c>
      <c r="I409" s="292" t="str">
        <f t="shared" si="19"/>
        <v>_</v>
      </c>
      <c r="J409" s="581">
        <f t="shared" si="20"/>
        <v>0</v>
      </c>
    </row>
    <row r="410" spans="1:10" ht="18" customHeight="1" x14ac:dyDescent="0.2">
      <c r="A410" s="287"/>
      <c r="B410" s="288"/>
      <c r="C410" s="293"/>
      <c r="D410" s="290"/>
      <c r="E410" s="291"/>
      <c r="F410" s="290" t="s">
        <v>340</v>
      </c>
      <c r="G410" s="291"/>
      <c r="H410" s="292" t="str">
        <f t="shared" si="18"/>
        <v>_</v>
      </c>
      <c r="I410" s="292" t="str">
        <f t="shared" si="19"/>
        <v>_</v>
      </c>
      <c r="J410" s="581">
        <f t="shared" si="20"/>
        <v>0</v>
      </c>
    </row>
    <row r="411" spans="1:10" ht="18" customHeight="1" x14ac:dyDescent="0.2">
      <c r="A411" s="287"/>
      <c r="B411" s="288"/>
      <c r="C411" s="289"/>
      <c r="D411" s="290"/>
      <c r="E411" s="291"/>
      <c r="F411" s="290" t="s">
        <v>340</v>
      </c>
      <c r="G411" s="291"/>
      <c r="H411" s="292" t="str">
        <f t="shared" si="18"/>
        <v>_</v>
      </c>
      <c r="I411" s="292" t="str">
        <f t="shared" si="19"/>
        <v>_</v>
      </c>
      <c r="J411" s="581">
        <f t="shared" si="20"/>
        <v>0</v>
      </c>
    </row>
    <row r="412" spans="1:10" ht="18" customHeight="1" x14ac:dyDescent="0.2">
      <c r="A412" s="287"/>
      <c r="B412" s="288"/>
      <c r="C412" s="293"/>
      <c r="D412" s="290"/>
      <c r="E412" s="291"/>
      <c r="F412" s="290" t="s">
        <v>340</v>
      </c>
      <c r="G412" s="291"/>
      <c r="H412" s="292" t="str">
        <f t="shared" si="18"/>
        <v>_</v>
      </c>
      <c r="I412" s="292" t="str">
        <f t="shared" si="19"/>
        <v>_</v>
      </c>
      <c r="J412" s="581">
        <f t="shared" si="20"/>
        <v>0</v>
      </c>
    </row>
    <row r="413" spans="1:10" ht="18" customHeight="1" x14ac:dyDescent="0.2">
      <c r="A413" s="287"/>
      <c r="B413" s="288"/>
      <c r="C413" s="289"/>
      <c r="D413" s="290"/>
      <c r="E413" s="291"/>
      <c r="F413" s="290" t="s">
        <v>340</v>
      </c>
      <c r="G413" s="291"/>
      <c r="H413" s="292" t="str">
        <f t="shared" si="18"/>
        <v>_</v>
      </c>
      <c r="I413" s="292" t="str">
        <f t="shared" si="19"/>
        <v>_</v>
      </c>
      <c r="J413" s="581">
        <f t="shared" si="20"/>
        <v>0</v>
      </c>
    </row>
    <row r="414" spans="1:10" ht="18" customHeight="1" x14ac:dyDescent="0.2">
      <c r="A414" s="287"/>
      <c r="B414" s="288"/>
      <c r="C414" s="293"/>
      <c r="D414" s="290"/>
      <c r="E414" s="291"/>
      <c r="F414" s="290" t="s">
        <v>340</v>
      </c>
      <c r="G414" s="291"/>
      <c r="H414" s="292" t="str">
        <f t="shared" si="18"/>
        <v>_</v>
      </c>
      <c r="I414" s="292" t="str">
        <f t="shared" si="19"/>
        <v>_</v>
      </c>
      <c r="J414" s="581">
        <f t="shared" si="20"/>
        <v>0</v>
      </c>
    </row>
    <row r="415" spans="1:10" ht="18" customHeight="1" x14ac:dyDescent="0.2">
      <c r="A415" s="287"/>
      <c r="B415" s="288"/>
      <c r="C415" s="289"/>
      <c r="D415" s="290"/>
      <c r="E415" s="291"/>
      <c r="F415" s="290" t="s">
        <v>340</v>
      </c>
      <c r="G415" s="291"/>
      <c r="H415" s="292" t="str">
        <f t="shared" si="18"/>
        <v>_</v>
      </c>
      <c r="I415" s="292" t="str">
        <f t="shared" si="19"/>
        <v>_</v>
      </c>
      <c r="J415" s="581">
        <f t="shared" si="20"/>
        <v>0</v>
      </c>
    </row>
    <row r="416" spans="1:10" ht="18" customHeight="1" x14ac:dyDescent="0.2">
      <c r="A416" s="287"/>
      <c r="B416" s="288"/>
      <c r="C416" s="293"/>
      <c r="D416" s="290"/>
      <c r="E416" s="291"/>
      <c r="F416" s="290" t="s">
        <v>340</v>
      </c>
      <c r="G416" s="291"/>
      <c r="H416" s="292" t="str">
        <f t="shared" si="18"/>
        <v>_</v>
      </c>
      <c r="I416" s="292" t="str">
        <f t="shared" si="19"/>
        <v>_</v>
      </c>
      <c r="J416" s="581">
        <f t="shared" si="20"/>
        <v>0</v>
      </c>
    </row>
    <row r="417" spans="1:10" ht="18" customHeight="1" x14ac:dyDescent="0.2">
      <c r="A417" s="287"/>
      <c r="B417" s="288"/>
      <c r="C417" s="289"/>
      <c r="D417" s="290"/>
      <c r="E417" s="291"/>
      <c r="F417" s="290" t="s">
        <v>340</v>
      </c>
      <c r="G417" s="291"/>
      <c r="H417" s="292" t="str">
        <f t="shared" si="18"/>
        <v>_</v>
      </c>
      <c r="I417" s="292" t="str">
        <f t="shared" si="19"/>
        <v>_</v>
      </c>
      <c r="J417" s="581">
        <f t="shared" si="20"/>
        <v>0</v>
      </c>
    </row>
    <row r="418" spans="1:10" ht="18" customHeight="1" x14ac:dyDescent="0.2">
      <c r="A418" s="287"/>
      <c r="B418" s="288"/>
      <c r="C418" s="293"/>
      <c r="D418" s="290"/>
      <c r="E418" s="291"/>
      <c r="F418" s="290" t="s">
        <v>340</v>
      </c>
      <c r="G418" s="291"/>
      <c r="H418" s="292" t="str">
        <f t="shared" si="18"/>
        <v>_</v>
      </c>
      <c r="I418" s="292" t="str">
        <f t="shared" si="19"/>
        <v>_</v>
      </c>
      <c r="J418" s="581">
        <f t="shared" si="20"/>
        <v>0</v>
      </c>
    </row>
    <row r="419" spans="1:10" ht="18" customHeight="1" x14ac:dyDescent="0.2">
      <c r="A419" s="287"/>
      <c r="B419" s="288"/>
      <c r="C419" s="289"/>
      <c r="D419" s="290"/>
      <c r="E419" s="291"/>
      <c r="F419" s="290" t="s">
        <v>340</v>
      </c>
      <c r="G419" s="291"/>
      <c r="H419" s="292" t="str">
        <f t="shared" si="18"/>
        <v>_</v>
      </c>
      <c r="I419" s="292" t="str">
        <f t="shared" si="19"/>
        <v>_</v>
      </c>
      <c r="J419" s="581">
        <f t="shared" si="20"/>
        <v>0</v>
      </c>
    </row>
    <row r="420" spans="1:10" ht="18" customHeight="1" x14ac:dyDescent="0.2">
      <c r="A420" s="287"/>
      <c r="B420" s="288"/>
      <c r="C420" s="293"/>
      <c r="D420" s="290"/>
      <c r="E420" s="291"/>
      <c r="F420" s="290" t="s">
        <v>340</v>
      </c>
      <c r="G420" s="291"/>
      <c r="H420" s="292" t="str">
        <f t="shared" si="18"/>
        <v>_</v>
      </c>
      <c r="I420" s="292" t="str">
        <f t="shared" si="19"/>
        <v>_</v>
      </c>
      <c r="J420" s="581">
        <f t="shared" si="20"/>
        <v>0</v>
      </c>
    </row>
    <row r="421" spans="1:10" ht="18" customHeight="1" x14ac:dyDescent="0.2">
      <c r="A421" s="287"/>
      <c r="B421" s="288"/>
      <c r="C421" s="289"/>
      <c r="D421" s="290"/>
      <c r="E421" s="291"/>
      <c r="F421" s="290" t="s">
        <v>340</v>
      </c>
      <c r="G421" s="291"/>
      <c r="H421" s="292" t="str">
        <f t="shared" si="18"/>
        <v>_</v>
      </c>
      <c r="I421" s="292" t="str">
        <f t="shared" si="19"/>
        <v>_</v>
      </c>
      <c r="J421" s="581">
        <f t="shared" si="20"/>
        <v>0</v>
      </c>
    </row>
    <row r="422" spans="1:10" ht="18" customHeight="1" x14ac:dyDescent="0.2">
      <c r="A422" s="287"/>
      <c r="B422" s="288"/>
      <c r="C422" s="293"/>
      <c r="D422" s="290"/>
      <c r="E422" s="291"/>
      <c r="F422" s="290" t="s">
        <v>340</v>
      </c>
      <c r="G422" s="291"/>
      <c r="H422" s="292" t="str">
        <f t="shared" si="18"/>
        <v>_</v>
      </c>
      <c r="I422" s="292" t="str">
        <f t="shared" si="19"/>
        <v>_</v>
      </c>
      <c r="J422" s="581">
        <f t="shared" si="20"/>
        <v>0</v>
      </c>
    </row>
    <row r="423" spans="1:10" ht="18" customHeight="1" x14ac:dyDescent="0.2">
      <c r="A423" s="287"/>
      <c r="B423" s="288"/>
      <c r="C423" s="289"/>
      <c r="D423" s="290"/>
      <c r="E423" s="291"/>
      <c r="F423" s="290" t="s">
        <v>340</v>
      </c>
      <c r="G423" s="291"/>
      <c r="H423" s="292" t="str">
        <f t="shared" si="18"/>
        <v>_</v>
      </c>
      <c r="I423" s="292" t="str">
        <f t="shared" si="19"/>
        <v>_</v>
      </c>
      <c r="J423" s="581">
        <f t="shared" si="20"/>
        <v>0</v>
      </c>
    </row>
    <row r="424" spans="1:10" ht="18" customHeight="1" x14ac:dyDescent="0.2">
      <c r="A424" s="287"/>
      <c r="B424" s="288"/>
      <c r="C424" s="293"/>
      <c r="D424" s="290"/>
      <c r="E424" s="291"/>
      <c r="F424" s="290" t="s">
        <v>340</v>
      </c>
      <c r="G424" s="291"/>
      <c r="H424" s="292" t="str">
        <f t="shared" si="18"/>
        <v>_</v>
      </c>
      <c r="I424" s="292" t="str">
        <f t="shared" si="19"/>
        <v>_</v>
      </c>
      <c r="J424" s="581">
        <f t="shared" si="20"/>
        <v>0</v>
      </c>
    </row>
    <row r="425" spans="1:10" ht="18" customHeight="1" x14ac:dyDescent="0.2">
      <c r="A425" s="287"/>
      <c r="B425" s="288"/>
      <c r="C425" s="289"/>
      <c r="D425" s="290"/>
      <c r="E425" s="291"/>
      <c r="F425" s="290" t="s">
        <v>340</v>
      </c>
      <c r="G425" s="291"/>
      <c r="H425" s="292" t="str">
        <f t="shared" si="18"/>
        <v>_</v>
      </c>
      <c r="I425" s="292" t="str">
        <f t="shared" si="19"/>
        <v>_</v>
      </c>
      <c r="J425" s="581">
        <f t="shared" si="20"/>
        <v>0</v>
      </c>
    </row>
    <row r="426" spans="1:10" ht="18" customHeight="1" x14ac:dyDescent="0.2">
      <c r="A426" s="287"/>
      <c r="B426" s="288"/>
      <c r="C426" s="293"/>
      <c r="D426" s="290"/>
      <c r="E426" s="291"/>
      <c r="F426" s="290" t="s">
        <v>340</v>
      </c>
      <c r="G426" s="291"/>
      <c r="H426" s="292" t="str">
        <f t="shared" si="18"/>
        <v>_</v>
      </c>
      <c r="I426" s="292" t="str">
        <f t="shared" si="19"/>
        <v>_</v>
      </c>
      <c r="J426" s="581">
        <f t="shared" si="20"/>
        <v>0</v>
      </c>
    </row>
    <row r="427" spans="1:10" ht="18" customHeight="1" x14ac:dyDescent="0.2">
      <c r="A427" s="287"/>
      <c r="B427" s="288"/>
      <c r="C427" s="289"/>
      <c r="D427" s="290"/>
      <c r="E427" s="291"/>
      <c r="F427" s="290" t="s">
        <v>340</v>
      </c>
      <c r="G427" s="291"/>
      <c r="H427" s="292" t="str">
        <f t="shared" si="18"/>
        <v>_</v>
      </c>
      <c r="I427" s="292" t="str">
        <f t="shared" si="19"/>
        <v>_</v>
      </c>
      <c r="J427" s="581">
        <f t="shared" si="20"/>
        <v>0</v>
      </c>
    </row>
    <row r="428" spans="1:10" ht="18" customHeight="1" x14ac:dyDescent="0.2">
      <c r="A428" s="287"/>
      <c r="B428" s="288"/>
      <c r="C428" s="293"/>
      <c r="D428" s="290"/>
      <c r="E428" s="291"/>
      <c r="F428" s="290" t="s">
        <v>340</v>
      </c>
      <c r="G428" s="291"/>
      <c r="H428" s="292" t="str">
        <f t="shared" si="18"/>
        <v>_</v>
      </c>
      <c r="I428" s="292" t="str">
        <f t="shared" si="19"/>
        <v>_</v>
      </c>
      <c r="J428" s="581">
        <f t="shared" si="20"/>
        <v>0</v>
      </c>
    </row>
    <row r="429" spans="1:10" ht="18" customHeight="1" x14ac:dyDescent="0.2">
      <c r="A429" s="287"/>
      <c r="B429" s="288"/>
      <c r="C429" s="289"/>
      <c r="D429" s="290"/>
      <c r="E429" s="291"/>
      <c r="F429" s="290" t="s">
        <v>340</v>
      </c>
      <c r="G429" s="291"/>
      <c r="H429" s="292" t="str">
        <f t="shared" si="18"/>
        <v>_</v>
      </c>
      <c r="I429" s="292" t="str">
        <f t="shared" si="19"/>
        <v>_</v>
      </c>
      <c r="J429" s="581">
        <f t="shared" si="20"/>
        <v>0</v>
      </c>
    </row>
    <row r="430" spans="1:10" ht="18" customHeight="1" x14ac:dyDescent="0.2">
      <c r="A430" s="287"/>
      <c r="B430" s="288"/>
      <c r="C430" s="293"/>
      <c r="D430" s="290"/>
      <c r="E430" s="291"/>
      <c r="F430" s="290" t="s">
        <v>340</v>
      </c>
      <c r="G430" s="291"/>
      <c r="H430" s="292" t="str">
        <f t="shared" si="18"/>
        <v>_</v>
      </c>
      <c r="I430" s="292" t="str">
        <f t="shared" si="19"/>
        <v>_</v>
      </c>
      <c r="J430" s="581">
        <f t="shared" si="20"/>
        <v>0</v>
      </c>
    </row>
    <row r="431" spans="1:10" ht="18" customHeight="1" x14ac:dyDescent="0.2">
      <c r="A431" s="287"/>
      <c r="B431" s="288"/>
      <c r="C431" s="289"/>
      <c r="D431" s="290"/>
      <c r="E431" s="291"/>
      <c r="F431" s="290" t="s">
        <v>340</v>
      </c>
      <c r="G431" s="291"/>
      <c r="H431" s="292" t="str">
        <f t="shared" si="18"/>
        <v>_</v>
      </c>
      <c r="I431" s="292" t="str">
        <f t="shared" si="19"/>
        <v>_</v>
      </c>
      <c r="J431" s="581">
        <f t="shared" si="20"/>
        <v>0</v>
      </c>
    </row>
    <row r="432" spans="1:10" ht="18" customHeight="1" x14ac:dyDescent="0.2">
      <c r="A432" s="287"/>
      <c r="B432" s="288"/>
      <c r="C432" s="293"/>
      <c r="D432" s="290"/>
      <c r="E432" s="291"/>
      <c r="F432" s="290" t="s">
        <v>340</v>
      </c>
      <c r="G432" s="291"/>
      <c r="H432" s="292" t="str">
        <f t="shared" si="18"/>
        <v>_</v>
      </c>
      <c r="I432" s="292" t="str">
        <f t="shared" si="19"/>
        <v>_</v>
      </c>
      <c r="J432" s="581">
        <f t="shared" si="20"/>
        <v>0</v>
      </c>
    </row>
    <row r="433" spans="1:10" ht="18" customHeight="1" x14ac:dyDescent="0.2">
      <c r="A433" s="287"/>
      <c r="B433" s="288"/>
      <c r="C433" s="289"/>
      <c r="D433" s="290"/>
      <c r="E433" s="291"/>
      <c r="F433" s="290" t="s">
        <v>340</v>
      </c>
      <c r="G433" s="291"/>
      <c r="H433" s="292" t="str">
        <f t="shared" si="18"/>
        <v>_</v>
      </c>
      <c r="I433" s="292" t="str">
        <f t="shared" si="19"/>
        <v>_</v>
      </c>
      <c r="J433" s="581">
        <f t="shared" si="20"/>
        <v>0</v>
      </c>
    </row>
    <row r="434" spans="1:10" ht="18" customHeight="1" x14ac:dyDescent="0.2">
      <c r="A434" s="287"/>
      <c r="B434" s="288"/>
      <c r="C434" s="293"/>
      <c r="D434" s="290"/>
      <c r="E434" s="291"/>
      <c r="F434" s="290" t="s">
        <v>340</v>
      </c>
      <c r="G434" s="291"/>
      <c r="H434" s="292" t="str">
        <f t="shared" si="18"/>
        <v>_</v>
      </c>
      <c r="I434" s="292" t="str">
        <f t="shared" si="19"/>
        <v>_</v>
      </c>
      <c r="J434" s="581">
        <f t="shared" si="20"/>
        <v>0</v>
      </c>
    </row>
    <row r="435" spans="1:10" ht="18" customHeight="1" x14ac:dyDescent="0.2">
      <c r="A435" s="287"/>
      <c r="B435" s="288"/>
      <c r="C435" s="289"/>
      <c r="D435" s="290"/>
      <c r="E435" s="291"/>
      <c r="F435" s="290" t="s">
        <v>340</v>
      </c>
      <c r="G435" s="291"/>
      <c r="H435" s="292" t="str">
        <f t="shared" si="18"/>
        <v>_</v>
      </c>
      <c r="I435" s="292" t="str">
        <f t="shared" si="19"/>
        <v>_</v>
      </c>
      <c r="J435" s="581">
        <f t="shared" si="20"/>
        <v>0</v>
      </c>
    </row>
    <row r="436" spans="1:10" ht="18" customHeight="1" x14ac:dyDescent="0.2">
      <c r="A436" s="287"/>
      <c r="B436" s="288"/>
      <c r="C436" s="293"/>
      <c r="D436" s="290"/>
      <c r="E436" s="291"/>
      <c r="F436" s="290" t="s">
        <v>340</v>
      </c>
      <c r="G436" s="291"/>
      <c r="H436" s="292" t="str">
        <f t="shared" si="18"/>
        <v>_</v>
      </c>
      <c r="I436" s="292" t="str">
        <f t="shared" si="19"/>
        <v>_</v>
      </c>
      <c r="J436" s="581">
        <f t="shared" si="20"/>
        <v>0</v>
      </c>
    </row>
    <row r="437" spans="1:10" ht="18" customHeight="1" x14ac:dyDescent="0.2">
      <c r="A437" s="287"/>
      <c r="B437" s="288"/>
      <c r="C437" s="289"/>
      <c r="D437" s="290"/>
      <c r="E437" s="291"/>
      <c r="F437" s="290" t="s">
        <v>340</v>
      </c>
      <c r="G437" s="291"/>
      <c r="H437" s="292" t="str">
        <f t="shared" si="18"/>
        <v>_</v>
      </c>
      <c r="I437" s="292" t="str">
        <f t="shared" si="19"/>
        <v>_</v>
      </c>
      <c r="J437" s="581">
        <f t="shared" si="20"/>
        <v>0</v>
      </c>
    </row>
    <row r="438" spans="1:10" ht="18" customHeight="1" x14ac:dyDescent="0.2">
      <c r="A438" s="287"/>
      <c r="B438" s="288"/>
      <c r="C438" s="293"/>
      <c r="D438" s="290"/>
      <c r="E438" s="291"/>
      <c r="F438" s="290" t="s">
        <v>340</v>
      </c>
      <c r="G438" s="291"/>
      <c r="H438" s="292" t="str">
        <f t="shared" si="18"/>
        <v>_</v>
      </c>
      <c r="I438" s="292" t="str">
        <f t="shared" si="19"/>
        <v>_</v>
      </c>
      <c r="J438" s="581">
        <f t="shared" si="20"/>
        <v>0</v>
      </c>
    </row>
    <row r="439" spans="1:10" ht="18" customHeight="1" x14ac:dyDescent="0.2">
      <c r="A439" s="287"/>
      <c r="B439" s="288"/>
      <c r="C439" s="289"/>
      <c r="D439" s="290"/>
      <c r="E439" s="291"/>
      <c r="F439" s="290" t="s">
        <v>340</v>
      </c>
      <c r="G439" s="291"/>
      <c r="H439" s="292" t="str">
        <f t="shared" si="18"/>
        <v>_</v>
      </c>
      <c r="I439" s="292" t="str">
        <f t="shared" si="19"/>
        <v>_</v>
      </c>
      <c r="J439" s="581">
        <f t="shared" si="20"/>
        <v>0</v>
      </c>
    </row>
    <row r="440" spans="1:10" ht="18" customHeight="1" x14ac:dyDescent="0.2">
      <c r="A440" s="287"/>
      <c r="B440" s="288"/>
      <c r="C440" s="293"/>
      <c r="D440" s="290"/>
      <c r="E440" s="291"/>
      <c r="F440" s="290" t="s">
        <v>340</v>
      </c>
      <c r="G440" s="291"/>
      <c r="H440" s="292" t="str">
        <f t="shared" si="18"/>
        <v>_</v>
      </c>
      <c r="I440" s="292" t="str">
        <f t="shared" si="19"/>
        <v>_</v>
      </c>
      <c r="J440" s="581">
        <f t="shared" si="20"/>
        <v>0</v>
      </c>
    </row>
    <row r="441" spans="1:10" ht="18" customHeight="1" x14ac:dyDescent="0.2">
      <c r="A441" s="287"/>
      <c r="B441" s="288"/>
      <c r="C441" s="289"/>
      <c r="D441" s="290"/>
      <c r="E441" s="291"/>
      <c r="F441" s="290" t="s">
        <v>340</v>
      </c>
      <c r="G441" s="291"/>
      <c r="H441" s="292" t="str">
        <f t="shared" si="18"/>
        <v>_</v>
      </c>
      <c r="I441" s="292" t="str">
        <f t="shared" si="19"/>
        <v>_</v>
      </c>
      <c r="J441" s="581">
        <f t="shared" si="20"/>
        <v>0</v>
      </c>
    </row>
    <row r="442" spans="1:10" ht="18" customHeight="1" x14ac:dyDescent="0.2">
      <c r="A442" s="287"/>
      <c r="B442" s="288"/>
      <c r="C442" s="293"/>
      <c r="D442" s="290"/>
      <c r="E442" s="291"/>
      <c r="F442" s="290" t="s">
        <v>340</v>
      </c>
      <c r="G442" s="291"/>
      <c r="H442" s="292" t="str">
        <f t="shared" si="18"/>
        <v>_</v>
      </c>
      <c r="I442" s="292" t="str">
        <f t="shared" si="19"/>
        <v>_</v>
      </c>
      <c r="J442" s="581">
        <f t="shared" si="20"/>
        <v>0</v>
      </c>
    </row>
    <row r="443" spans="1:10" ht="18" customHeight="1" x14ac:dyDescent="0.2">
      <c r="A443" s="287"/>
      <c r="B443" s="288"/>
      <c r="C443" s="289"/>
      <c r="D443" s="290"/>
      <c r="E443" s="291"/>
      <c r="F443" s="290" t="s">
        <v>340</v>
      </c>
      <c r="G443" s="291"/>
      <c r="H443" s="292" t="str">
        <f t="shared" si="18"/>
        <v>_</v>
      </c>
      <c r="I443" s="292" t="str">
        <f t="shared" si="19"/>
        <v>_</v>
      </c>
      <c r="J443" s="581">
        <f t="shared" si="20"/>
        <v>0</v>
      </c>
    </row>
    <row r="444" spans="1:10" ht="18" customHeight="1" x14ac:dyDescent="0.2">
      <c r="A444" s="287"/>
      <c r="B444" s="288"/>
      <c r="C444" s="293"/>
      <c r="D444" s="290"/>
      <c r="E444" s="291"/>
      <c r="F444" s="290" t="s">
        <v>340</v>
      </c>
      <c r="G444" s="291"/>
      <c r="H444" s="292" t="str">
        <f t="shared" si="18"/>
        <v>_</v>
      </c>
      <c r="I444" s="292" t="str">
        <f t="shared" si="19"/>
        <v>_</v>
      </c>
      <c r="J444" s="581">
        <f t="shared" si="20"/>
        <v>0</v>
      </c>
    </row>
    <row r="445" spans="1:10" ht="18" customHeight="1" x14ac:dyDescent="0.2">
      <c r="A445" s="287"/>
      <c r="B445" s="288"/>
      <c r="C445" s="289"/>
      <c r="D445" s="290"/>
      <c r="E445" s="291"/>
      <c r="F445" s="290" t="s">
        <v>340</v>
      </c>
      <c r="G445" s="291"/>
      <c r="H445" s="292" t="str">
        <f t="shared" si="18"/>
        <v>_</v>
      </c>
      <c r="I445" s="292" t="str">
        <f t="shared" si="19"/>
        <v>_</v>
      </c>
      <c r="J445" s="581">
        <f t="shared" si="20"/>
        <v>0</v>
      </c>
    </row>
    <row r="446" spans="1:10" ht="18" customHeight="1" x14ac:dyDescent="0.2">
      <c r="A446" s="287"/>
      <c r="B446" s="288"/>
      <c r="C446" s="293"/>
      <c r="D446" s="290"/>
      <c r="E446" s="291"/>
      <c r="F446" s="290" t="s">
        <v>340</v>
      </c>
      <c r="G446" s="291"/>
      <c r="H446" s="292" t="str">
        <f t="shared" si="18"/>
        <v>_</v>
      </c>
      <c r="I446" s="292" t="str">
        <f t="shared" si="19"/>
        <v>_</v>
      </c>
      <c r="J446" s="581">
        <f t="shared" si="20"/>
        <v>0</v>
      </c>
    </row>
    <row r="447" spans="1:10" ht="18" customHeight="1" x14ac:dyDescent="0.2">
      <c r="A447" s="287"/>
      <c r="B447" s="288"/>
      <c r="C447" s="289"/>
      <c r="D447" s="290"/>
      <c r="E447" s="291"/>
      <c r="F447" s="290" t="s">
        <v>340</v>
      </c>
      <c r="G447" s="291"/>
      <c r="H447" s="292" t="str">
        <f t="shared" si="18"/>
        <v>_</v>
      </c>
      <c r="I447" s="292" t="str">
        <f t="shared" si="19"/>
        <v>_</v>
      </c>
      <c r="J447" s="581">
        <f t="shared" si="20"/>
        <v>0</v>
      </c>
    </row>
    <row r="448" spans="1:10" ht="18" customHeight="1" x14ac:dyDescent="0.2">
      <c r="A448" s="287"/>
      <c r="B448" s="288"/>
      <c r="C448" s="293"/>
      <c r="D448" s="290"/>
      <c r="E448" s="291"/>
      <c r="F448" s="290" t="s">
        <v>340</v>
      </c>
      <c r="G448" s="291"/>
      <c r="H448" s="292" t="str">
        <f t="shared" si="18"/>
        <v>_</v>
      </c>
      <c r="I448" s="292" t="str">
        <f t="shared" si="19"/>
        <v>_</v>
      </c>
      <c r="J448" s="581">
        <f t="shared" si="20"/>
        <v>0</v>
      </c>
    </row>
    <row r="449" spans="1:10" ht="18" customHeight="1" x14ac:dyDescent="0.2">
      <c r="A449" s="287"/>
      <c r="B449" s="288"/>
      <c r="C449" s="289"/>
      <c r="D449" s="290"/>
      <c r="E449" s="291"/>
      <c r="F449" s="290" t="s">
        <v>340</v>
      </c>
      <c r="G449" s="291"/>
      <c r="H449" s="292" t="str">
        <f t="shared" si="18"/>
        <v>_</v>
      </c>
      <c r="I449" s="292" t="str">
        <f t="shared" si="19"/>
        <v>_</v>
      </c>
      <c r="J449" s="581">
        <f t="shared" si="20"/>
        <v>0</v>
      </c>
    </row>
    <row r="450" spans="1:10" ht="18" customHeight="1" x14ac:dyDescent="0.2">
      <c r="A450" s="287"/>
      <c r="B450" s="288"/>
      <c r="C450" s="293"/>
      <c r="D450" s="290"/>
      <c r="E450" s="291"/>
      <c r="F450" s="290" t="s">
        <v>340</v>
      </c>
      <c r="G450" s="291"/>
      <c r="H450" s="292" t="str">
        <f t="shared" si="18"/>
        <v>_</v>
      </c>
      <c r="I450" s="292" t="str">
        <f t="shared" si="19"/>
        <v>_</v>
      </c>
      <c r="J450" s="581">
        <f t="shared" si="20"/>
        <v>0</v>
      </c>
    </row>
    <row r="451" spans="1:10" ht="18" customHeight="1" x14ac:dyDescent="0.2">
      <c r="A451" s="287"/>
      <c r="B451" s="288"/>
      <c r="C451" s="289"/>
      <c r="D451" s="290"/>
      <c r="E451" s="291"/>
      <c r="F451" s="290" t="s">
        <v>340</v>
      </c>
      <c r="G451" s="291"/>
      <c r="H451" s="292" t="str">
        <f t="shared" si="18"/>
        <v>_</v>
      </c>
      <c r="I451" s="292" t="str">
        <f t="shared" si="19"/>
        <v>_</v>
      </c>
      <c r="J451" s="581">
        <f t="shared" si="20"/>
        <v>0</v>
      </c>
    </row>
    <row r="452" spans="1:10" ht="18" customHeight="1" x14ac:dyDescent="0.2">
      <c r="A452" s="287"/>
      <c r="B452" s="288"/>
      <c r="C452" s="293"/>
      <c r="D452" s="290"/>
      <c r="E452" s="291"/>
      <c r="F452" s="290" t="s">
        <v>340</v>
      </c>
      <c r="G452" s="291"/>
      <c r="H452" s="292" t="str">
        <f t="shared" si="18"/>
        <v>_</v>
      </c>
      <c r="I452" s="292" t="str">
        <f t="shared" si="19"/>
        <v>_</v>
      </c>
      <c r="J452" s="581">
        <f t="shared" si="20"/>
        <v>0</v>
      </c>
    </row>
    <row r="453" spans="1:10" ht="18" customHeight="1" x14ac:dyDescent="0.2">
      <c r="A453" s="287"/>
      <c r="B453" s="288"/>
      <c r="C453" s="289"/>
      <c r="D453" s="290"/>
      <c r="E453" s="291"/>
      <c r="F453" s="290" t="s">
        <v>340</v>
      </c>
      <c r="G453" s="291"/>
      <c r="H453" s="292" t="str">
        <f t="shared" si="18"/>
        <v>_</v>
      </c>
      <c r="I453" s="292" t="str">
        <f t="shared" si="19"/>
        <v>_</v>
      </c>
      <c r="J453" s="581">
        <f t="shared" si="20"/>
        <v>0</v>
      </c>
    </row>
    <row r="454" spans="1:10" ht="18" customHeight="1" x14ac:dyDescent="0.2">
      <c r="A454" s="287"/>
      <c r="B454" s="288"/>
      <c r="C454" s="293"/>
      <c r="D454" s="290"/>
      <c r="E454" s="291"/>
      <c r="F454" s="290" t="s">
        <v>340</v>
      </c>
      <c r="G454" s="291"/>
      <c r="H454" s="292" t="str">
        <f t="shared" ref="H454:H517" si="21">CONCATENATE(A454,"_",LEFT(E454,2))</f>
        <v>_</v>
      </c>
      <c r="I454" s="292" t="str">
        <f t="shared" ref="I454:I517" si="22">CONCATENATE(A454,"_",LEFT(G454, 2))</f>
        <v>_</v>
      </c>
      <c r="J454" s="581">
        <f t="shared" si="20"/>
        <v>0</v>
      </c>
    </row>
    <row r="455" spans="1:10" ht="18" customHeight="1" x14ac:dyDescent="0.2">
      <c r="A455" s="287"/>
      <c r="B455" s="288"/>
      <c r="C455" s="289"/>
      <c r="D455" s="290"/>
      <c r="E455" s="291"/>
      <c r="F455" s="290" t="s">
        <v>340</v>
      </c>
      <c r="G455" s="291"/>
      <c r="H455" s="292" t="str">
        <f t="shared" si="21"/>
        <v>_</v>
      </c>
      <c r="I455" s="292" t="str">
        <f t="shared" si="22"/>
        <v>_</v>
      </c>
      <c r="J455" s="581">
        <f t="shared" ref="J455:J518" si="23" xml:space="preserve"> J454+N(D455)-N(F455)</f>
        <v>0</v>
      </c>
    </row>
    <row r="456" spans="1:10" ht="18" customHeight="1" x14ac:dyDescent="0.2">
      <c r="A456" s="287"/>
      <c r="B456" s="288"/>
      <c r="C456" s="293"/>
      <c r="D456" s="290"/>
      <c r="E456" s="291"/>
      <c r="F456" s="290" t="s">
        <v>340</v>
      </c>
      <c r="G456" s="291"/>
      <c r="H456" s="292" t="str">
        <f t="shared" si="21"/>
        <v>_</v>
      </c>
      <c r="I456" s="292" t="str">
        <f t="shared" si="22"/>
        <v>_</v>
      </c>
      <c r="J456" s="581">
        <f t="shared" si="23"/>
        <v>0</v>
      </c>
    </row>
    <row r="457" spans="1:10" ht="18" customHeight="1" x14ac:dyDescent="0.2">
      <c r="A457" s="287"/>
      <c r="B457" s="288"/>
      <c r="C457" s="289"/>
      <c r="D457" s="290"/>
      <c r="E457" s="291"/>
      <c r="F457" s="290" t="s">
        <v>340</v>
      </c>
      <c r="G457" s="291"/>
      <c r="H457" s="292" t="str">
        <f t="shared" si="21"/>
        <v>_</v>
      </c>
      <c r="I457" s="292" t="str">
        <f t="shared" si="22"/>
        <v>_</v>
      </c>
      <c r="J457" s="581">
        <f t="shared" si="23"/>
        <v>0</v>
      </c>
    </row>
    <row r="458" spans="1:10" ht="18" customHeight="1" x14ac:dyDescent="0.2">
      <c r="A458" s="287"/>
      <c r="B458" s="288"/>
      <c r="C458" s="293"/>
      <c r="D458" s="290"/>
      <c r="E458" s="291"/>
      <c r="F458" s="290" t="s">
        <v>340</v>
      </c>
      <c r="G458" s="291"/>
      <c r="H458" s="292" t="str">
        <f t="shared" si="21"/>
        <v>_</v>
      </c>
      <c r="I458" s="292" t="str">
        <f t="shared" si="22"/>
        <v>_</v>
      </c>
      <c r="J458" s="581">
        <f t="shared" si="23"/>
        <v>0</v>
      </c>
    </row>
    <row r="459" spans="1:10" ht="18" customHeight="1" x14ac:dyDescent="0.2">
      <c r="A459" s="287"/>
      <c r="B459" s="288"/>
      <c r="C459" s="289"/>
      <c r="D459" s="290"/>
      <c r="E459" s="291"/>
      <c r="F459" s="290" t="s">
        <v>340</v>
      </c>
      <c r="G459" s="291"/>
      <c r="H459" s="292" t="str">
        <f t="shared" si="21"/>
        <v>_</v>
      </c>
      <c r="I459" s="292" t="str">
        <f t="shared" si="22"/>
        <v>_</v>
      </c>
      <c r="J459" s="581">
        <f t="shared" si="23"/>
        <v>0</v>
      </c>
    </row>
    <row r="460" spans="1:10" ht="18" customHeight="1" x14ac:dyDescent="0.2">
      <c r="A460" s="287"/>
      <c r="B460" s="288"/>
      <c r="C460" s="293"/>
      <c r="D460" s="290"/>
      <c r="E460" s="291"/>
      <c r="F460" s="290" t="s">
        <v>340</v>
      </c>
      <c r="G460" s="291"/>
      <c r="H460" s="292" t="str">
        <f t="shared" si="21"/>
        <v>_</v>
      </c>
      <c r="I460" s="292" t="str">
        <f t="shared" si="22"/>
        <v>_</v>
      </c>
      <c r="J460" s="581">
        <f t="shared" si="23"/>
        <v>0</v>
      </c>
    </row>
    <row r="461" spans="1:10" ht="18" customHeight="1" x14ac:dyDescent="0.2">
      <c r="A461" s="287"/>
      <c r="B461" s="288"/>
      <c r="C461" s="289"/>
      <c r="D461" s="290"/>
      <c r="E461" s="291"/>
      <c r="F461" s="290" t="s">
        <v>340</v>
      </c>
      <c r="G461" s="291"/>
      <c r="H461" s="292" t="str">
        <f t="shared" si="21"/>
        <v>_</v>
      </c>
      <c r="I461" s="292" t="str">
        <f t="shared" si="22"/>
        <v>_</v>
      </c>
      <c r="J461" s="581">
        <f t="shared" si="23"/>
        <v>0</v>
      </c>
    </row>
    <row r="462" spans="1:10" ht="18" customHeight="1" x14ac:dyDescent="0.2">
      <c r="A462" s="287"/>
      <c r="B462" s="288"/>
      <c r="C462" s="293"/>
      <c r="D462" s="290"/>
      <c r="E462" s="291"/>
      <c r="F462" s="290" t="s">
        <v>340</v>
      </c>
      <c r="G462" s="291"/>
      <c r="H462" s="292" t="str">
        <f t="shared" si="21"/>
        <v>_</v>
      </c>
      <c r="I462" s="292" t="str">
        <f t="shared" si="22"/>
        <v>_</v>
      </c>
      <c r="J462" s="581">
        <f t="shared" si="23"/>
        <v>0</v>
      </c>
    </row>
    <row r="463" spans="1:10" ht="18" customHeight="1" x14ac:dyDescent="0.2">
      <c r="A463" s="287"/>
      <c r="B463" s="288"/>
      <c r="C463" s="289"/>
      <c r="D463" s="290"/>
      <c r="E463" s="291"/>
      <c r="F463" s="290" t="s">
        <v>340</v>
      </c>
      <c r="G463" s="291"/>
      <c r="H463" s="292" t="str">
        <f t="shared" si="21"/>
        <v>_</v>
      </c>
      <c r="I463" s="292" t="str">
        <f t="shared" si="22"/>
        <v>_</v>
      </c>
      <c r="J463" s="581">
        <f t="shared" si="23"/>
        <v>0</v>
      </c>
    </row>
    <row r="464" spans="1:10" ht="18" customHeight="1" x14ac:dyDescent="0.2">
      <c r="A464" s="287"/>
      <c r="B464" s="288"/>
      <c r="C464" s="293"/>
      <c r="D464" s="290"/>
      <c r="E464" s="291"/>
      <c r="F464" s="290" t="s">
        <v>340</v>
      </c>
      <c r="G464" s="291"/>
      <c r="H464" s="292" t="str">
        <f t="shared" si="21"/>
        <v>_</v>
      </c>
      <c r="I464" s="292" t="str">
        <f t="shared" si="22"/>
        <v>_</v>
      </c>
      <c r="J464" s="581">
        <f t="shared" si="23"/>
        <v>0</v>
      </c>
    </row>
    <row r="465" spans="1:10" ht="18" customHeight="1" x14ac:dyDescent="0.2">
      <c r="A465" s="287"/>
      <c r="B465" s="288"/>
      <c r="C465" s="289"/>
      <c r="D465" s="290"/>
      <c r="E465" s="291"/>
      <c r="F465" s="290" t="s">
        <v>340</v>
      </c>
      <c r="G465" s="291"/>
      <c r="H465" s="292" t="str">
        <f t="shared" si="21"/>
        <v>_</v>
      </c>
      <c r="I465" s="292" t="str">
        <f t="shared" si="22"/>
        <v>_</v>
      </c>
      <c r="J465" s="581">
        <f t="shared" si="23"/>
        <v>0</v>
      </c>
    </row>
    <row r="466" spans="1:10" ht="18" customHeight="1" x14ac:dyDescent="0.2">
      <c r="A466" s="287"/>
      <c r="B466" s="288"/>
      <c r="C466" s="293"/>
      <c r="D466" s="290"/>
      <c r="E466" s="291"/>
      <c r="F466" s="290" t="s">
        <v>340</v>
      </c>
      <c r="G466" s="291"/>
      <c r="H466" s="292" t="str">
        <f t="shared" si="21"/>
        <v>_</v>
      </c>
      <c r="I466" s="292" t="str">
        <f t="shared" si="22"/>
        <v>_</v>
      </c>
      <c r="J466" s="581">
        <f t="shared" si="23"/>
        <v>0</v>
      </c>
    </row>
    <row r="467" spans="1:10" ht="18" customHeight="1" x14ac:dyDescent="0.2">
      <c r="A467" s="287"/>
      <c r="B467" s="288"/>
      <c r="C467" s="289"/>
      <c r="D467" s="290"/>
      <c r="E467" s="291"/>
      <c r="F467" s="290" t="s">
        <v>340</v>
      </c>
      <c r="G467" s="291"/>
      <c r="H467" s="292" t="str">
        <f t="shared" si="21"/>
        <v>_</v>
      </c>
      <c r="I467" s="292" t="str">
        <f t="shared" si="22"/>
        <v>_</v>
      </c>
      <c r="J467" s="581">
        <f t="shared" si="23"/>
        <v>0</v>
      </c>
    </row>
    <row r="468" spans="1:10" ht="18" customHeight="1" x14ac:dyDescent="0.2">
      <c r="A468" s="287"/>
      <c r="B468" s="288"/>
      <c r="C468" s="293"/>
      <c r="D468" s="290"/>
      <c r="E468" s="291"/>
      <c r="F468" s="290" t="s">
        <v>340</v>
      </c>
      <c r="G468" s="291"/>
      <c r="H468" s="292" t="str">
        <f t="shared" si="21"/>
        <v>_</v>
      </c>
      <c r="I468" s="292" t="str">
        <f t="shared" si="22"/>
        <v>_</v>
      </c>
      <c r="J468" s="581">
        <f t="shared" si="23"/>
        <v>0</v>
      </c>
    </row>
    <row r="469" spans="1:10" ht="18" customHeight="1" x14ac:dyDescent="0.2">
      <c r="A469" s="287"/>
      <c r="B469" s="288"/>
      <c r="C469" s="289"/>
      <c r="D469" s="290"/>
      <c r="E469" s="291"/>
      <c r="F469" s="290" t="s">
        <v>340</v>
      </c>
      <c r="G469" s="291"/>
      <c r="H469" s="292" t="str">
        <f t="shared" si="21"/>
        <v>_</v>
      </c>
      <c r="I469" s="292" t="str">
        <f t="shared" si="22"/>
        <v>_</v>
      </c>
      <c r="J469" s="581">
        <f t="shared" si="23"/>
        <v>0</v>
      </c>
    </row>
    <row r="470" spans="1:10" ht="18" customHeight="1" x14ac:dyDescent="0.2">
      <c r="A470" s="287"/>
      <c r="B470" s="288"/>
      <c r="C470" s="293"/>
      <c r="D470" s="290"/>
      <c r="E470" s="291"/>
      <c r="F470" s="290" t="s">
        <v>340</v>
      </c>
      <c r="G470" s="291"/>
      <c r="H470" s="292" t="str">
        <f t="shared" si="21"/>
        <v>_</v>
      </c>
      <c r="I470" s="292" t="str">
        <f t="shared" si="22"/>
        <v>_</v>
      </c>
      <c r="J470" s="581">
        <f t="shared" si="23"/>
        <v>0</v>
      </c>
    </row>
    <row r="471" spans="1:10" ht="18" customHeight="1" x14ac:dyDescent="0.2">
      <c r="A471" s="287"/>
      <c r="B471" s="288"/>
      <c r="C471" s="289"/>
      <c r="D471" s="290"/>
      <c r="E471" s="291"/>
      <c r="F471" s="290" t="s">
        <v>340</v>
      </c>
      <c r="G471" s="291"/>
      <c r="H471" s="292" t="str">
        <f t="shared" si="21"/>
        <v>_</v>
      </c>
      <c r="I471" s="292" t="str">
        <f t="shared" si="22"/>
        <v>_</v>
      </c>
      <c r="J471" s="581">
        <f t="shared" si="23"/>
        <v>0</v>
      </c>
    </row>
    <row r="472" spans="1:10" ht="18" customHeight="1" x14ac:dyDescent="0.2">
      <c r="A472" s="287"/>
      <c r="B472" s="288"/>
      <c r="C472" s="293"/>
      <c r="D472" s="290"/>
      <c r="E472" s="291"/>
      <c r="F472" s="290" t="s">
        <v>340</v>
      </c>
      <c r="G472" s="291"/>
      <c r="H472" s="292" t="str">
        <f t="shared" si="21"/>
        <v>_</v>
      </c>
      <c r="I472" s="292" t="str">
        <f t="shared" si="22"/>
        <v>_</v>
      </c>
      <c r="J472" s="581">
        <f t="shared" si="23"/>
        <v>0</v>
      </c>
    </row>
    <row r="473" spans="1:10" ht="18" customHeight="1" x14ac:dyDescent="0.2">
      <c r="A473" s="287"/>
      <c r="B473" s="288"/>
      <c r="C473" s="289"/>
      <c r="D473" s="290"/>
      <c r="E473" s="291"/>
      <c r="F473" s="290" t="s">
        <v>340</v>
      </c>
      <c r="G473" s="291"/>
      <c r="H473" s="292" t="str">
        <f t="shared" si="21"/>
        <v>_</v>
      </c>
      <c r="I473" s="292" t="str">
        <f t="shared" si="22"/>
        <v>_</v>
      </c>
      <c r="J473" s="581">
        <f t="shared" si="23"/>
        <v>0</v>
      </c>
    </row>
    <row r="474" spans="1:10" ht="18" customHeight="1" x14ac:dyDescent="0.2">
      <c r="A474" s="287"/>
      <c r="B474" s="288"/>
      <c r="C474" s="293"/>
      <c r="D474" s="290"/>
      <c r="E474" s="291"/>
      <c r="F474" s="290" t="s">
        <v>340</v>
      </c>
      <c r="G474" s="291"/>
      <c r="H474" s="292" t="str">
        <f t="shared" si="21"/>
        <v>_</v>
      </c>
      <c r="I474" s="292" t="str">
        <f t="shared" si="22"/>
        <v>_</v>
      </c>
      <c r="J474" s="581">
        <f t="shared" si="23"/>
        <v>0</v>
      </c>
    </row>
    <row r="475" spans="1:10" ht="18" customHeight="1" x14ac:dyDescent="0.2">
      <c r="A475" s="287"/>
      <c r="B475" s="288"/>
      <c r="C475" s="289"/>
      <c r="D475" s="290"/>
      <c r="E475" s="291"/>
      <c r="F475" s="290" t="s">
        <v>340</v>
      </c>
      <c r="G475" s="291"/>
      <c r="H475" s="292" t="str">
        <f t="shared" si="21"/>
        <v>_</v>
      </c>
      <c r="I475" s="292" t="str">
        <f t="shared" si="22"/>
        <v>_</v>
      </c>
      <c r="J475" s="581">
        <f t="shared" si="23"/>
        <v>0</v>
      </c>
    </row>
    <row r="476" spans="1:10" ht="18" customHeight="1" x14ac:dyDescent="0.2">
      <c r="A476" s="287"/>
      <c r="B476" s="288"/>
      <c r="C476" s="293"/>
      <c r="D476" s="290"/>
      <c r="E476" s="291"/>
      <c r="F476" s="290" t="s">
        <v>340</v>
      </c>
      <c r="G476" s="291"/>
      <c r="H476" s="292" t="str">
        <f t="shared" si="21"/>
        <v>_</v>
      </c>
      <c r="I476" s="292" t="str">
        <f t="shared" si="22"/>
        <v>_</v>
      </c>
      <c r="J476" s="581">
        <f t="shared" si="23"/>
        <v>0</v>
      </c>
    </row>
    <row r="477" spans="1:10" ht="18" customHeight="1" x14ac:dyDescent="0.2">
      <c r="A477" s="287"/>
      <c r="B477" s="288"/>
      <c r="C477" s="289"/>
      <c r="D477" s="290"/>
      <c r="E477" s="291"/>
      <c r="F477" s="290" t="s">
        <v>340</v>
      </c>
      <c r="G477" s="291"/>
      <c r="H477" s="292" t="str">
        <f t="shared" si="21"/>
        <v>_</v>
      </c>
      <c r="I477" s="292" t="str">
        <f t="shared" si="22"/>
        <v>_</v>
      </c>
      <c r="J477" s="581">
        <f t="shared" si="23"/>
        <v>0</v>
      </c>
    </row>
    <row r="478" spans="1:10" ht="18" customHeight="1" x14ac:dyDescent="0.2">
      <c r="A478" s="287"/>
      <c r="B478" s="288"/>
      <c r="C478" s="293"/>
      <c r="D478" s="290"/>
      <c r="E478" s="291"/>
      <c r="F478" s="290" t="s">
        <v>340</v>
      </c>
      <c r="G478" s="291"/>
      <c r="H478" s="292" t="str">
        <f t="shared" si="21"/>
        <v>_</v>
      </c>
      <c r="I478" s="292" t="str">
        <f t="shared" si="22"/>
        <v>_</v>
      </c>
      <c r="J478" s="581">
        <f t="shared" si="23"/>
        <v>0</v>
      </c>
    </row>
    <row r="479" spans="1:10" ht="18" customHeight="1" x14ac:dyDescent="0.2">
      <c r="A479" s="287"/>
      <c r="B479" s="288"/>
      <c r="C479" s="289"/>
      <c r="D479" s="290"/>
      <c r="E479" s="291"/>
      <c r="F479" s="290" t="s">
        <v>340</v>
      </c>
      <c r="G479" s="291"/>
      <c r="H479" s="292" t="str">
        <f t="shared" si="21"/>
        <v>_</v>
      </c>
      <c r="I479" s="292" t="str">
        <f t="shared" si="22"/>
        <v>_</v>
      </c>
      <c r="J479" s="581">
        <f t="shared" si="23"/>
        <v>0</v>
      </c>
    </row>
    <row r="480" spans="1:10" ht="18" customHeight="1" x14ac:dyDescent="0.2">
      <c r="A480" s="287"/>
      <c r="B480" s="288"/>
      <c r="C480" s="293"/>
      <c r="D480" s="290"/>
      <c r="E480" s="291"/>
      <c r="F480" s="290" t="s">
        <v>340</v>
      </c>
      <c r="G480" s="291"/>
      <c r="H480" s="292" t="str">
        <f t="shared" si="21"/>
        <v>_</v>
      </c>
      <c r="I480" s="292" t="str">
        <f t="shared" si="22"/>
        <v>_</v>
      </c>
      <c r="J480" s="581">
        <f t="shared" si="23"/>
        <v>0</v>
      </c>
    </row>
    <row r="481" spans="1:10" ht="18" customHeight="1" x14ac:dyDescent="0.2">
      <c r="A481" s="287"/>
      <c r="B481" s="288"/>
      <c r="C481" s="289"/>
      <c r="D481" s="290"/>
      <c r="E481" s="291"/>
      <c r="F481" s="290" t="s">
        <v>340</v>
      </c>
      <c r="G481" s="291"/>
      <c r="H481" s="292" t="str">
        <f t="shared" si="21"/>
        <v>_</v>
      </c>
      <c r="I481" s="292" t="str">
        <f t="shared" si="22"/>
        <v>_</v>
      </c>
      <c r="J481" s="581">
        <f t="shared" si="23"/>
        <v>0</v>
      </c>
    </row>
    <row r="482" spans="1:10" ht="18" customHeight="1" x14ac:dyDescent="0.2">
      <c r="A482" s="287"/>
      <c r="B482" s="288"/>
      <c r="C482" s="293"/>
      <c r="D482" s="290"/>
      <c r="E482" s="291"/>
      <c r="F482" s="290" t="s">
        <v>340</v>
      </c>
      <c r="G482" s="291"/>
      <c r="H482" s="292" t="str">
        <f t="shared" si="21"/>
        <v>_</v>
      </c>
      <c r="I482" s="292" t="str">
        <f t="shared" si="22"/>
        <v>_</v>
      </c>
      <c r="J482" s="581">
        <f t="shared" si="23"/>
        <v>0</v>
      </c>
    </row>
    <row r="483" spans="1:10" ht="18" customHeight="1" x14ac:dyDescent="0.2">
      <c r="A483" s="287"/>
      <c r="B483" s="288"/>
      <c r="C483" s="289"/>
      <c r="D483" s="290"/>
      <c r="E483" s="291"/>
      <c r="F483" s="290" t="s">
        <v>340</v>
      </c>
      <c r="G483" s="291"/>
      <c r="H483" s="292" t="str">
        <f t="shared" si="21"/>
        <v>_</v>
      </c>
      <c r="I483" s="292" t="str">
        <f t="shared" si="22"/>
        <v>_</v>
      </c>
      <c r="J483" s="581">
        <f t="shared" si="23"/>
        <v>0</v>
      </c>
    </row>
    <row r="484" spans="1:10" ht="18" customHeight="1" x14ac:dyDescent="0.2">
      <c r="A484" s="287"/>
      <c r="B484" s="288"/>
      <c r="C484" s="293"/>
      <c r="D484" s="290"/>
      <c r="E484" s="291"/>
      <c r="F484" s="290" t="s">
        <v>340</v>
      </c>
      <c r="G484" s="291"/>
      <c r="H484" s="292" t="str">
        <f t="shared" si="21"/>
        <v>_</v>
      </c>
      <c r="I484" s="292" t="str">
        <f t="shared" si="22"/>
        <v>_</v>
      </c>
      <c r="J484" s="581">
        <f t="shared" si="23"/>
        <v>0</v>
      </c>
    </row>
    <row r="485" spans="1:10" ht="18" customHeight="1" x14ac:dyDescent="0.2">
      <c r="A485" s="287"/>
      <c r="B485" s="288"/>
      <c r="C485" s="289"/>
      <c r="D485" s="290"/>
      <c r="E485" s="291"/>
      <c r="F485" s="290" t="s">
        <v>340</v>
      </c>
      <c r="G485" s="291"/>
      <c r="H485" s="292" t="str">
        <f t="shared" si="21"/>
        <v>_</v>
      </c>
      <c r="I485" s="292" t="str">
        <f t="shared" si="22"/>
        <v>_</v>
      </c>
      <c r="J485" s="581">
        <f t="shared" si="23"/>
        <v>0</v>
      </c>
    </row>
    <row r="486" spans="1:10" ht="18" customHeight="1" x14ac:dyDescent="0.2">
      <c r="A486" s="287"/>
      <c r="B486" s="288"/>
      <c r="C486" s="293"/>
      <c r="D486" s="290"/>
      <c r="E486" s="291"/>
      <c r="F486" s="290" t="s">
        <v>340</v>
      </c>
      <c r="G486" s="291"/>
      <c r="H486" s="292" t="str">
        <f t="shared" si="21"/>
        <v>_</v>
      </c>
      <c r="I486" s="292" t="str">
        <f t="shared" si="22"/>
        <v>_</v>
      </c>
      <c r="J486" s="581">
        <f t="shared" si="23"/>
        <v>0</v>
      </c>
    </row>
    <row r="487" spans="1:10" ht="18" customHeight="1" x14ac:dyDescent="0.2">
      <c r="A487" s="287"/>
      <c r="B487" s="288"/>
      <c r="C487" s="289"/>
      <c r="D487" s="290"/>
      <c r="E487" s="291"/>
      <c r="F487" s="290" t="s">
        <v>340</v>
      </c>
      <c r="G487" s="291"/>
      <c r="H487" s="292" t="str">
        <f t="shared" si="21"/>
        <v>_</v>
      </c>
      <c r="I487" s="292" t="str">
        <f t="shared" si="22"/>
        <v>_</v>
      </c>
      <c r="J487" s="581">
        <f t="shared" si="23"/>
        <v>0</v>
      </c>
    </row>
    <row r="488" spans="1:10" ht="18" customHeight="1" x14ac:dyDescent="0.2">
      <c r="A488" s="287"/>
      <c r="B488" s="288"/>
      <c r="C488" s="293"/>
      <c r="D488" s="290"/>
      <c r="E488" s="291"/>
      <c r="F488" s="290" t="s">
        <v>340</v>
      </c>
      <c r="G488" s="291"/>
      <c r="H488" s="292" t="str">
        <f t="shared" si="21"/>
        <v>_</v>
      </c>
      <c r="I488" s="292" t="str">
        <f t="shared" si="22"/>
        <v>_</v>
      </c>
      <c r="J488" s="581">
        <f t="shared" si="23"/>
        <v>0</v>
      </c>
    </row>
    <row r="489" spans="1:10" ht="18" customHeight="1" x14ac:dyDescent="0.2">
      <c r="A489" s="287"/>
      <c r="B489" s="288"/>
      <c r="C489" s="289"/>
      <c r="D489" s="290"/>
      <c r="E489" s="291"/>
      <c r="F489" s="290" t="s">
        <v>340</v>
      </c>
      <c r="G489" s="291"/>
      <c r="H489" s="292" t="str">
        <f t="shared" si="21"/>
        <v>_</v>
      </c>
      <c r="I489" s="292" t="str">
        <f t="shared" si="22"/>
        <v>_</v>
      </c>
      <c r="J489" s="581">
        <f t="shared" si="23"/>
        <v>0</v>
      </c>
    </row>
    <row r="490" spans="1:10" ht="18" customHeight="1" x14ac:dyDescent="0.2">
      <c r="A490" s="287"/>
      <c r="B490" s="288"/>
      <c r="C490" s="293"/>
      <c r="D490" s="290"/>
      <c r="E490" s="291"/>
      <c r="F490" s="290" t="s">
        <v>340</v>
      </c>
      <c r="G490" s="291"/>
      <c r="H490" s="292" t="str">
        <f t="shared" si="21"/>
        <v>_</v>
      </c>
      <c r="I490" s="292" t="str">
        <f t="shared" si="22"/>
        <v>_</v>
      </c>
      <c r="J490" s="581">
        <f t="shared" si="23"/>
        <v>0</v>
      </c>
    </row>
    <row r="491" spans="1:10" ht="18" customHeight="1" x14ac:dyDescent="0.2">
      <c r="A491" s="287"/>
      <c r="B491" s="288"/>
      <c r="C491" s="289"/>
      <c r="D491" s="290"/>
      <c r="E491" s="291"/>
      <c r="F491" s="290" t="s">
        <v>340</v>
      </c>
      <c r="G491" s="291"/>
      <c r="H491" s="292" t="str">
        <f t="shared" si="21"/>
        <v>_</v>
      </c>
      <c r="I491" s="292" t="str">
        <f t="shared" si="22"/>
        <v>_</v>
      </c>
      <c r="J491" s="581">
        <f t="shared" si="23"/>
        <v>0</v>
      </c>
    </row>
    <row r="492" spans="1:10" ht="18" customHeight="1" x14ac:dyDescent="0.2">
      <c r="A492" s="287"/>
      <c r="B492" s="288"/>
      <c r="C492" s="293"/>
      <c r="D492" s="290"/>
      <c r="E492" s="291"/>
      <c r="F492" s="290" t="s">
        <v>340</v>
      </c>
      <c r="G492" s="291"/>
      <c r="H492" s="292" t="str">
        <f t="shared" si="21"/>
        <v>_</v>
      </c>
      <c r="I492" s="292" t="str">
        <f t="shared" si="22"/>
        <v>_</v>
      </c>
      <c r="J492" s="581">
        <f t="shared" si="23"/>
        <v>0</v>
      </c>
    </row>
    <row r="493" spans="1:10" ht="18" customHeight="1" x14ac:dyDescent="0.2">
      <c r="A493" s="287"/>
      <c r="B493" s="288"/>
      <c r="C493" s="289"/>
      <c r="D493" s="290"/>
      <c r="E493" s="291"/>
      <c r="F493" s="290" t="s">
        <v>340</v>
      </c>
      <c r="G493" s="291"/>
      <c r="H493" s="292" t="str">
        <f t="shared" si="21"/>
        <v>_</v>
      </c>
      <c r="I493" s="292" t="str">
        <f t="shared" si="22"/>
        <v>_</v>
      </c>
      <c r="J493" s="581">
        <f t="shared" si="23"/>
        <v>0</v>
      </c>
    </row>
    <row r="494" spans="1:10" ht="18" customHeight="1" x14ac:dyDescent="0.2">
      <c r="A494" s="287"/>
      <c r="B494" s="288"/>
      <c r="C494" s="293"/>
      <c r="D494" s="290"/>
      <c r="E494" s="291"/>
      <c r="F494" s="290" t="s">
        <v>340</v>
      </c>
      <c r="G494" s="291"/>
      <c r="H494" s="292" t="str">
        <f t="shared" si="21"/>
        <v>_</v>
      </c>
      <c r="I494" s="292" t="str">
        <f t="shared" si="22"/>
        <v>_</v>
      </c>
      <c r="J494" s="581">
        <f t="shared" si="23"/>
        <v>0</v>
      </c>
    </row>
    <row r="495" spans="1:10" ht="18" customHeight="1" x14ac:dyDescent="0.2">
      <c r="A495" s="287"/>
      <c r="B495" s="288"/>
      <c r="C495" s="289"/>
      <c r="D495" s="290"/>
      <c r="E495" s="291"/>
      <c r="F495" s="290" t="s">
        <v>340</v>
      </c>
      <c r="G495" s="291"/>
      <c r="H495" s="292" t="str">
        <f t="shared" si="21"/>
        <v>_</v>
      </c>
      <c r="I495" s="292" t="str">
        <f t="shared" si="22"/>
        <v>_</v>
      </c>
      <c r="J495" s="581">
        <f t="shared" si="23"/>
        <v>0</v>
      </c>
    </row>
    <row r="496" spans="1:10" ht="18" customHeight="1" x14ac:dyDescent="0.2">
      <c r="A496" s="287"/>
      <c r="B496" s="288"/>
      <c r="C496" s="293"/>
      <c r="D496" s="290"/>
      <c r="E496" s="291"/>
      <c r="F496" s="290" t="s">
        <v>340</v>
      </c>
      <c r="G496" s="291"/>
      <c r="H496" s="292" t="str">
        <f t="shared" si="21"/>
        <v>_</v>
      </c>
      <c r="I496" s="292" t="str">
        <f t="shared" si="22"/>
        <v>_</v>
      </c>
      <c r="J496" s="581">
        <f t="shared" si="23"/>
        <v>0</v>
      </c>
    </row>
    <row r="497" spans="1:10" ht="18" customHeight="1" x14ac:dyDescent="0.2">
      <c r="A497" s="287"/>
      <c r="B497" s="288"/>
      <c r="C497" s="289"/>
      <c r="D497" s="290"/>
      <c r="E497" s="291"/>
      <c r="F497" s="290" t="s">
        <v>340</v>
      </c>
      <c r="G497" s="291"/>
      <c r="H497" s="292" t="str">
        <f t="shared" si="21"/>
        <v>_</v>
      </c>
      <c r="I497" s="292" t="str">
        <f t="shared" si="22"/>
        <v>_</v>
      </c>
      <c r="J497" s="581">
        <f t="shared" si="23"/>
        <v>0</v>
      </c>
    </row>
    <row r="498" spans="1:10" ht="18" customHeight="1" x14ac:dyDescent="0.2">
      <c r="A498" s="287"/>
      <c r="B498" s="288"/>
      <c r="C498" s="293"/>
      <c r="D498" s="290"/>
      <c r="E498" s="291"/>
      <c r="F498" s="290" t="s">
        <v>340</v>
      </c>
      <c r="G498" s="291"/>
      <c r="H498" s="292" t="str">
        <f t="shared" si="21"/>
        <v>_</v>
      </c>
      <c r="I498" s="292" t="str">
        <f t="shared" si="22"/>
        <v>_</v>
      </c>
      <c r="J498" s="581">
        <f t="shared" si="23"/>
        <v>0</v>
      </c>
    </row>
    <row r="499" spans="1:10" ht="18" customHeight="1" x14ac:dyDescent="0.2">
      <c r="A499" s="287"/>
      <c r="B499" s="288"/>
      <c r="C499" s="289"/>
      <c r="D499" s="290"/>
      <c r="E499" s="291"/>
      <c r="F499" s="290" t="s">
        <v>340</v>
      </c>
      <c r="G499" s="291"/>
      <c r="H499" s="292" t="str">
        <f t="shared" si="21"/>
        <v>_</v>
      </c>
      <c r="I499" s="292" t="str">
        <f t="shared" si="22"/>
        <v>_</v>
      </c>
      <c r="J499" s="581">
        <f t="shared" si="23"/>
        <v>0</v>
      </c>
    </row>
    <row r="500" spans="1:10" ht="18" customHeight="1" x14ac:dyDescent="0.2">
      <c r="A500" s="287"/>
      <c r="B500" s="288"/>
      <c r="C500" s="293"/>
      <c r="D500" s="290"/>
      <c r="E500" s="291"/>
      <c r="F500" s="290" t="s">
        <v>340</v>
      </c>
      <c r="G500" s="291"/>
      <c r="H500" s="292" t="str">
        <f t="shared" si="21"/>
        <v>_</v>
      </c>
      <c r="I500" s="292" t="str">
        <f t="shared" si="22"/>
        <v>_</v>
      </c>
      <c r="J500" s="581">
        <f t="shared" si="23"/>
        <v>0</v>
      </c>
    </row>
    <row r="501" spans="1:10" ht="18" customHeight="1" x14ac:dyDescent="0.2">
      <c r="A501" s="287"/>
      <c r="B501" s="288"/>
      <c r="C501" s="289"/>
      <c r="D501" s="290"/>
      <c r="E501" s="291"/>
      <c r="F501" s="290" t="s">
        <v>340</v>
      </c>
      <c r="G501" s="291"/>
      <c r="H501" s="292" t="str">
        <f t="shared" si="21"/>
        <v>_</v>
      </c>
      <c r="I501" s="292" t="str">
        <f t="shared" si="22"/>
        <v>_</v>
      </c>
      <c r="J501" s="581">
        <f t="shared" si="23"/>
        <v>0</v>
      </c>
    </row>
    <row r="502" spans="1:10" ht="18" customHeight="1" x14ac:dyDescent="0.2">
      <c r="A502" s="287"/>
      <c r="B502" s="288"/>
      <c r="C502" s="293"/>
      <c r="D502" s="290"/>
      <c r="E502" s="291"/>
      <c r="F502" s="290" t="s">
        <v>340</v>
      </c>
      <c r="G502" s="291"/>
      <c r="H502" s="292" t="str">
        <f t="shared" si="21"/>
        <v>_</v>
      </c>
      <c r="I502" s="292" t="str">
        <f t="shared" si="22"/>
        <v>_</v>
      </c>
      <c r="J502" s="581">
        <f t="shared" si="23"/>
        <v>0</v>
      </c>
    </row>
    <row r="503" spans="1:10" ht="18" customHeight="1" x14ac:dyDescent="0.2">
      <c r="A503" s="287"/>
      <c r="B503" s="288"/>
      <c r="C503" s="289"/>
      <c r="D503" s="290"/>
      <c r="E503" s="291"/>
      <c r="F503" s="290" t="s">
        <v>340</v>
      </c>
      <c r="G503" s="291"/>
      <c r="H503" s="292" t="str">
        <f t="shared" si="21"/>
        <v>_</v>
      </c>
      <c r="I503" s="292" t="str">
        <f t="shared" si="22"/>
        <v>_</v>
      </c>
      <c r="J503" s="581">
        <f t="shared" si="23"/>
        <v>0</v>
      </c>
    </row>
    <row r="504" spans="1:10" ht="18" customHeight="1" x14ac:dyDescent="0.2">
      <c r="A504" s="287"/>
      <c r="B504" s="288"/>
      <c r="C504" s="293"/>
      <c r="D504" s="290"/>
      <c r="E504" s="291"/>
      <c r="F504" s="290" t="s">
        <v>340</v>
      </c>
      <c r="G504" s="291"/>
      <c r="H504" s="292" t="str">
        <f t="shared" si="21"/>
        <v>_</v>
      </c>
      <c r="I504" s="292" t="str">
        <f t="shared" si="22"/>
        <v>_</v>
      </c>
      <c r="J504" s="581">
        <f t="shared" si="23"/>
        <v>0</v>
      </c>
    </row>
    <row r="505" spans="1:10" ht="18" customHeight="1" x14ac:dyDescent="0.2">
      <c r="A505" s="287"/>
      <c r="B505" s="288"/>
      <c r="C505" s="289"/>
      <c r="D505" s="290"/>
      <c r="E505" s="291"/>
      <c r="F505" s="290" t="s">
        <v>340</v>
      </c>
      <c r="G505" s="291"/>
      <c r="H505" s="292" t="str">
        <f t="shared" si="21"/>
        <v>_</v>
      </c>
      <c r="I505" s="292" t="str">
        <f t="shared" si="22"/>
        <v>_</v>
      </c>
      <c r="J505" s="581">
        <f t="shared" si="23"/>
        <v>0</v>
      </c>
    </row>
    <row r="506" spans="1:10" ht="18" customHeight="1" x14ac:dyDescent="0.2">
      <c r="A506" s="287"/>
      <c r="B506" s="288"/>
      <c r="C506" s="293"/>
      <c r="D506" s="290"/>
      <c r="E506" s="291"/>
      <c r="F506" s="290" t="s">
        <v>340</v>
      </c>
      <c r="G506" s="291"/>
      <c r="H506" s="292" t="str">
        <f t="shared" si="21"/>
        <v>_</v>
      </c>
      <c r="I506" s="292" t="str">
        <f t="shared" si="22"/>
        <v>_</v>
      </c>
      <c r="J506" s="581">
        <f t="shared" si="23"/>
        <v>0</v>
      </c>
    </row>
    <row r="507" spans="1:10" ht="18" customHeight="1" x14ac:dyDescent="0.2">
      <c r="A507" s="287"/>
      <c r="B507" s="288"/>
      <c r="C507" s="289"/>
      <c r="D507" s="290"/>
      <c r="E507" s="291"/>
      <c r="F507" s="290" t="s">
        <v>340</v>
      </c>
      <c r="G507" s="291"/>
      <c r="H507" s="292" t="str">
        <f t="shared" si="21"/>
        <v>_</v>
      </c>
      <c r="I507" s="292" t="str">
        <f t="shared" si="22"/>
        <v>_</v>
      </c>
      <c r="J507" s="581">
        <f t="shared" si="23"/>
        <v>0</v>
      </c>
    </row>
    <row r="508" spans="1:10" ht="18" customHeight="1" x14ac:dyDescent="0.2">
      <c r="A508" s="287"/>
      <c r="B508" s="288"/>
      <c r="C508" s="293"/>
      <c r="D508" s="290"/>
      <c r="E508" s="291"/>
      <c r="F508" s="290" t="s">
        <v>340</v>
      </c>
      <c r="G508" s="291"/>
      <c r="H508" s="292" t="str">
        <f t="shared" si="21"/>
        <v>_</v>
      </c>
      <c r="I508" s="292" t="str">
        <f t="shared" si="22"/>
        <v>_</v>
      </c>
      <c r="J508" s="581">
        <f t="shared" si="23"/>
        <v>0</v>
      </c>
    </row>
    <row r="509" spans="1:10" ht="18" customHeight="1" x14ac:dyDescent="0.2">
      <c r="A509" s="287"/>
      <c r="B509" s="288"/>
      <c r="C509" s="289"/>
      <c r="D509" s="290"/>
      <c r="E509" s="291"/>
      <c r="F509" s="290" t="s">
        <v>340</v>
      </c>
      <c r="G509" s="291"/>
      <c r="H509" s="292" t="str">
        <f t="shared" si="21"/>
        <v>_</v>
      </c>
      <c r="I509" s="292" t="str">
        <f t="shared" si="22"/>
        <v>_</v>
      </c>
      <c r="J509" s="581">
        <f t="shared" si="23"/>
        <v>0</v>
      </c>
    </row>
    <row r="510" spans="1:10" ht="18" customHeight="1" x14ac:dyDescent="0.2">
      <c r="A510" s="287"/>
      <c r="B510" s="288"/>
      <c r="C510" s="293"/>
      <c r="D510" s="290"/>
      <c r="E510" s="291"/>
      <c r="F510" s="290" t="s">
        <v>340</v>
      </c>
      <c r="G510" s="291"/>
      <c r="H510" s="292" t="str">
        <f t="shared" si="21"/>
        <v>_</v>
      </c>
      <c r="I510" s="292" t="str">
        <f t="shared" si="22"/>
        <v>_</v>
      </c>
      <c r="J510" s="581">
        <f t="shared" si="23"/>
        <v>0</v>
      </c>
    </row>
    <row r="511" spans="1:10" ht="18" customHeight="1" x14ac:dyDescent="0.2">
      <c r="A511" s="287"/>
      <c r="B511" s="288"/>
      <c r="C511" s="289"/>
      <c r="D511" s="290"/>
      <c r="E511" s="291"/>
      <c r="F511" s="290" t="s">
        <v>340</v>
      </c>
      <c r="G511" s="291"/>
      <c r="H511" s="292" t="str">
        <f t="shared" si="21"/>
        <v>_</v>
      </c>
      <c r="I511" s="292" t="str">
        <f t="shared" si="22"/>
        <v>_</v>
      </c>
      <c r="J511" s="581">
        <f t="shared" si="23"/>
        <v>0</v>
      </c>
    </row>
    <row r="512" spans="1:10" ht="18" customHeight="1" x14ac:dyDescent="0.2">
      <c r="A512" s="287"/>
      <c r="B512" s="288"/>
      <c r="C512" s="293"/>
      <c r="D512" s="290"/>
      <c r="E512" s="291"/>
      <c r="F512" s="290" t="s">
        <v>340</v>
      </c>
      <c r="G512" s="291"/>
      <c r="H512" s="292" t="str">
        <f t="shared" si="21"/>
        <v>_</v>
      </c>
      <c r="I512" s="292" t="str">
        <f t="shared" si="22"/>
        <v>_</v>
      </c>
      <c r="J512" s="581">
        <f t="shared" si="23"/>
        <v>0</v>
      </c>
    </row>
    <row r="513" spans="1:10" ht="18" customHeight="1" x14ac:dyDescent="0.2">
      <c r="A513" s="287"/>
      <c r="B513" s="288"/>
      <c r="C513" s="289"/>
      <c r="D513" s="290"/>
      <c r="E513" s="291"/>
      <c r="F513" s="290" t="s">
        <v>340</v>
      </c>
      <c r="G513" s="291"/>
      <c r="H513" s="292" t="str">
        <f t="shared" si="21"/>
        <v>_</v>
      </c>
      <c r="I513" s="292" t="str">
        <f t="shared" si="22"/>
        <v>_</v>
      </c>
      <c r="J513" s="581">
        <f t="shared" si="23"/>
        <v>0</v>
      </c>
    </row>
    <row r="514" spans="1:10" ht="18" customHeight="1" x14ac:dyDescent="0.2">
      <c r="A514" s="287"/>
      <c r="B514" s="288"/>
      <c r="C514" s="293"/>
      <c r="D514" s="290"/>
      <c r="E514" s="291"/>
      <c r="F514" s="290" t="s">
        <v>340</v>
      </c>
      <c r="G514" s="291"/>
      <c r="H514" s="292" t="str">
        <f t="shared" si="21"/>
        <v>_</v>
      </c>
      <c r="I514" s="292" t="str">
        <f t="shared" si="22"/>
        <v>_</v>
      </c>
      <c r="J514" s="581">
        <f t="shared" si="23"/>
        <v>0</v>
      </c>
    </row>
    <row r="515" spans="1:10" ht="18" customHeight="1" x14ac:dyDescent="0.2">
      <c r="A515" s="287"/>
      <c r="B515" s="288"/>
      <c r="C515" s="289"/>
      <c r="D515" s="290"/>
      <c r="E515" s="291"/>
      <c r="F515" s="290" t="s">
        <v>340</v>
      </c>
      <c r="G515" s="291"/>
      <c r="H515" s="292" t="str">
        <f t="shared" si="21"/>
        <v>_</v>
      </c>
      <c r="I515" s="292" t="str">
        <f t="shared" si="22"/>
        <v>_</v>
      </c>
      <c r="J515" s="581">
        <f t="shared" si="23"/>
        <v>0</v>
      </c>
    </row>
    <row r="516" spans="1:10" ht="18" customHeight="1" x14ac:dyDescent="0.2">
      <c r="A516" s="287"/>
      <c r="B516" s="288"/>
      <c r="C516" s="293"/>
      <c r="D516" s="290"/>
      <c r="E516" s="291"/>
      <c r="F516" s="290" t="s">
        <v>340</v>
      </c>
      <c r="G516" s="291"/>
      <c r="H516" s="292" t="str">
        <f t="shared" si="21"/>
        <v>_</v>
      </c>
      <c r="I516" s="292" t="str">
        <f t="shared" si="22"/>
        <v>_</v>
      </c>
      <c r="J516" s="581">
        <f t="shared" si="23"/>
        <v>0</v>
      </c>
    </row>
    <row r="517" spans="1:10" ht="18" customHeight="1" x14ac:dyDescent="0.2">
      <c r="A517" s="287"/>
      <c r="B517" s="288"/>
      <c r="C517" s="289"/>
      <c r="D517" s="290"/>
      <c r="E517" s="291"/>
      <c r="F517" s="290" t="s">
        <v>340</v>
      </c>
      <c r="G517" s="291"/>
      <c r="H517" s="292" t="str">
        <f t="shared" si="21"/>
        <v>_</v>
      </c>
      <c r="I517" s="292" t="str">
        <f t="shared" si="22"/>
        <v>_</v>
      </c>
      <c r="J517" s="581">
        <f t="shared" si="23"/>
        <v>0</v>
      </c>
    </row>
    <row r="518" spans="1:10" ht="18" customHeight="1" x14ac:dyDescent="0.2">
      <c r="A518" s="287"/>
      <c r="B518" s="288"/>
      <c r="C518" s="293"/>
      <c r="D518" s="290"/>
      <c r="E518" s="291"/>
      <c r="F518" s="290" t="s">
        <v>340</v>
      </c>
      <c r="G518" s="291"/>
      <c r="H518" s="292" t="str">
        <f t="shared" ref="H518:H581" si="24">CONCATENATE(A518,"_",LEFT(E518,2))</f>
        <v>_</v>
      </c>
      <c r="I518" s="292" t="str">
        <f t="shared" ref="I518:I581" si="25">CONCATENATE(A518,"_",LEFT(G518, 2))</f>
        <v>_</v>
      </c>
      <c r="J518" s="581">
        <f t="shared" si="23"/>
        <v>0</v>
      </c>
    </row>
    <row r="519" spans="1:10" ht="18" customHeight="1" x14ac:dyDescent="0.2">
      <c r="A519" s="287"/>
      <c r="B519" s="288"/>
      <c r="C519" s="289"/>
      <c r="D519" s="290"/>
      <c r="E519" s="291"/>
      <c r="F519" s="290" t="s">
        <v>340</v>
      </c>
      <c r="G519" s="291"/>
      <c r="H519" s="292" t="str">
        <f t="shared" si="24"/>
        <v>_</v>
      </c>
      <c r="I519" s="292" t="str">
        <f t="shared" si="25"/>
        <v>_</v>
      </c>
      <c r="J519" s="581">
        <f t="shared" ref="J519:J582" si="26" xml:space="preserve"> J518+N(D519)-N(F519)</f>
        <v>0</v>
      </c>
    </row>
    <row r="520" spans="1:10" ht="18" customHeight="1" x14ac:dyDescent="0.2">
      <c r="A520" s="287"/>
      <c r="B520" s="288"/>
      <c r="C520" s="293"/>
      <c r="D520" s="290"/>
      <c r="E520" s="291"/>
      <c r="F520" s="290" t="s">
        <v>340</v>
      </c>
      <c r="G520" s="291"/>
      <c r="H520" s="292" t="str">
        <f t="shared" si="24"/>
        <v>_</v>
      </c>
      <c r="I520" s="292" t="str">
        <f t="shared" si="25"/>
        <v>_</v>
      </c>
      <c r="J520" s="581">
        <f t="shared" si="26"/>
        <v>0</v>
      </c>
    </row>
    <row r="521" spans="1:10" ht="18" customHeight="1" x14ac:dyDescent="0.2">
      <c r="A521" s="287"/>
      <c r="B521" s="288"/>
      <c r="C521" s="289"/>
      <c r="D521" s="290"/>
      <c r="E521" s="291"/>
      <c r="F521" s="290" t="s">
        <v>340</v>
      </c>
      <c r="G521" s="291"/>
      <c r="H521" s="292" t="str">
        <f t="shared" si="24"/>
        <v>_</v>
      </c>
      <c r="I521" s="292" t="str">
        <f t="shared" si="25"/>
        <v>_</v>
      </c>
      <c r="J521" s="581">
        <f t="shared" si="26"/>
        <v>0</v>
      </c>
    </row>
    <row r="522" spans="1:10" ht="18" customHeight="1" x14ac:dyDescent="0.2">
      <c r="A522" s="287"/>
      <c r="B522" s="288"/>
      <c r="C522" s="293"/>
      <c r="D522" s="290"/>
      <c r="E522" s="291"/>
      <c r="F522" s="290" t="s">
        <v>340</v>
      </c>
      <c r="G522" s="291"/>
      <c r="H522" s="292" t="str">
        <f t="shared" si="24"/>
        <v>_</v>
      </c>
      <c r="I522" s="292" t="str">
        <f t="shared" si="25"/>
        <v>_</v>
      </c>
      <c r="J522" s="581">
        <f t="shared" si="26"/>
        <v>0</v>
      </c>
    </row>
    <row r="523" spans="1:10" ht="18" customHeight="1" x14ac:dyDescent="0.2">
      <c r="A523" s="287"/>
      <c r="B523" s="288"/>
      <c r="C523" s="289"/>
      <c r="D523" s="290"/>
      <c r="E523" s="291"/>
      <c r="F523" s="290" t="s">
        <v>340</v>
      </c>
      <c r="G523" s="291"/>
      <c r="H523" s="292" t="str">
        <f t="shared" si="24"/>
        <v>_</v>
      </c>
      <c r="I523" s="292" t="str">
        <f t="shared" si="25"/>
        <v>_</v>
      </c>
      <c r="J523" s="581">
        <f t="shared" si="26"/>
        <v>0</v>
      </c>
    </row>
    <row r="524" spans="1:10" ht="18" customHeight="1" x14ac:dyDescent="0.2">
      <c r="A524" s="287"/>
      <c r="B524" s="288"/>
      <c r="C524" s="293"/>
      <c r="D524" s="290"/>
      <c r="E524" s="291"/>
      <c r="F524" s="290" t="s">
        <v>340</v>
      </c>
      <c r="G524" s="291"/>
      <c r="H524" s="292" t="str">
        <f t="shared" si="24"/>
        <v>_</v>
      </c>
      <c r="I524" s="292" t="str">
        <f t="shared" si="25"/>
        <v>_</v>
      </c>
      <c r="J524" s="581">
        <f t="shared" si="26"/>
        <v>0</v>
      </c>
    </row>
    <row r="525" spans="1:10" ht="18" customHeight="1" x14ac:dyDescent="0.2">
      <c r="A525" s="287"/>
      <c r="B525" s="288"/>
      <c r="C525" s="289"/>
      <c r="D525" s="290"/>
      <c r="E525" s="291"/>
      <c r="F525" s="290" t="s">
        <v>340</v>
      </c>
      <c r="G525" s="291"/>
      <c r="H525" s="292" t="str">
        <f t="shared" si="24"/>
        <v>_</v>
      </c>
      <c r="I525" s="292" t="str">
        <f t="shared" si="25"/>
        <v>_</v>
      </c>
      <c r="J525" s="581">
        <f t="shared" si="26"/>
        <v>0</v>
      </c>
    </row>
    <row r="526" spans="1:10" ht="18" customHeight="1" x14ac:dyDescent="0.2">
      <c r="A526" s="287"/>
      <c r="B526" s="288"/>
      <c r="C526" s="293"/>
      <c r="D526" s="290"/>
      <c r="E526" s="291"/>
      <c r="F526" s="290" t="s">
        <v>340</v>
      </c>
      <c r="G526" s="291"/>
      <c r="H526" s="292" t="str">
        <f t="shared" si="24"/>
        <v>_</v>
      </c>
      <c r="I526" s="292" t="str">
        <f t="shared" si="25"/>
        <v>_</v>
      </c>
      <c r="J526" s="581">
        <f t="shared" si="26"/>
        <v>0</v>
      </c>
    </row>
    <row r="527" spans="1:10" ht="18" customHeight="1" x14ac:dyDescent="0.2">
      <c r="A527" s="287"/>
      <c r="B527" s="288"/>
      <c r="C527" s="289"/>
      <c r="D527" s="290"/>
      <c r="E527" s="291"/>
      <c r="F527" s="290" t="s">
        <v>340</v>
      </c>
      <c r="G527" s="291"/>
      <c r="H527" s="292" t="str">
        <f t="shared" si="24"/>
        <v>_</v>
      </c>
      <c r="I527" s="292" t="str">
        <f t="shared" si="25"/>
        <v>_</v>
      </c>
      <c r="J527" s="581">
        <f t="shared" si="26"/>
        <v>0</v>
      </c>
    </row>
    <row r="528" spans="1:10" ht="18" customHeight="1" x14ac:dyDescent="0.2">
      <c r="A528" s="287"/>
      <c r="B528" s="288"/>
      <c r="C528" s="293"/>
      <c r="D528" s="290"/>
      <c r="E528" s="291"/>
      <c r="F528" s="290" t="s">
        <v>340</v>
      </c>
      <c r="G528" s="291"/>
      <c r="H528" s="292" t="str">
        <f t="shared" si="24"/>
        <v>_</v>
      </c>
      <c r="I528" s="292" t="str">
        <f t="shared" si="25"/>
        <v>_</v>
      </c>
      <c r="J528" s="581">
        <f t="shared" si="26"/>
        <v>0</v>
      </c>
    </row>
    <row r="529" spans="1:10" ht="18" customHeight="1" x14ac:dyDescent="0.2">
      <c r="A529" s="287"/>
      <c r="B529" s="288"/>
      <c r="C529" s="289"/>
      <c r="D529" s="290"/>
      <c r="E529" s="291"/>
      <c r="F529" s="290" t="s">
        <v>340</v>
      </c>
      <c r="G529" s="291"/>
      <c r="H529" s="292" t="str">
        <f t="shared" si="24"/>
        <v>_</v>
      </c>
      <c r="I529" s="292" t="str">
        <f t="shared" si="25"/>
        <v>_</v>
      </c>
      <c r="J529" s="581">
        <f t="shared" si="26"/>
        <v>0</v>
      </c>
    </row>
    <row r="530" spans="1:10" ht="18" customHeight="1" x14ac:dyDescent="0.2">
      <c r="A530" s="287"/>
      <c r="B530" s="288"/>
      <c r="C530" s="293"/>
      <c r="D530" s="290"/>
      <c r="E530" s="291"/>
      <c r="F530" s="290" t="s">
        <v>340</v>
      </c>
      <c r="G530" s="291"/>
      <c r="H530" s="292" t="str">
        <f t="shared" si="24"/>
        <v>_</v>
      </c>
      <c r="I530" s="292" t="str">
        <f t="shared" si="25"/>
        <v>_</v>
      </c>
      <c r="J530" s="581">
        <f t="shared" si="26"/>
        <v>0</v>
      </c>
    </row>
    <row r="531" spans="1:10" ht="18" customHeight="1" x14ac:dyDescent="0.2">
      <c r="A531" s="287"/>
      <c r="B531" s="288"/>
      <c r="C531" s="289"/>
      <c r="D531" s="290"/>
      <c r="E531" s="291"/>
      <c r="F531" s="290" t="s">
        <v>340</v>
      </c>
      <c r="G531" s="291"/>
      <c r="H531" s="292" t="str">
        <f t="shared" si="24"/>
        <v>_</v>
      </c>
      <c r="I531" s="292" t="str">
        <f t="shared" si="25"/>
        <v>_</v>
      </c>
      <c r="J531" s="581">
        <f t="shared" si="26"/>
        <v>0</v>
      </c>
    </row>
    <row r="532" spans="1:10" ht="18" customHeight="1" x14ac:dyDescent="0.2">
      <c r="A532" s="287"/>
      <c r="B532" s="288"/>
      <c r="C532" s="293"/>
      <c r="D532" s="290"/>
      <c r="E532" s="291"/>
      <c r="F532" s="290" t="s">
        <v>340</v>
      </c>
      <c r="G532" s="291"/>
      <c r="H532" s="292" t="str">
        <f t="shared" si="24"/>
        <v>_</v>
      </c>
      <c r="I532" s="292" t="str">
        <f t="shared" si="25"/>
        <v>_</v>
      </c>
      <c r="J532" s="581">
        <f t="shared" si="26"/>
        <v>0</v>
      </c>
    </row>
    <row r="533" spans="1:10" ht="18" customHeight="1" x14ac:dyDescent="0.2">
      <c r="A533" s="287"/>
      <c r="B533" s="288"/>
      <c r="C533" s="289"/>
      <c r="D533" s="290"/>
      <c r="E533" s="291"/>
      <c r="F533" s="290" t="s">
        <v>340</v>
      </c>
      <c r="G533" s="291"/>
      <c r="H533" s="292" t="str">
        <f t="shared" si="24"/>
        <v>_</v>
      </c>
      <c r="I533" s="292" t="str">
        <f t="shared" si="25"/>
        <v>_</v>
      </c>
      <c r="J533" s="581">
        <f t="shared" si="26"/>
        <v>0</v>
      </c>
    </row>
    <row r="534" spans="1:10" ht="18" customHeight="1" x14ac:dyDescent="0.2">
      <c r="A534" s="287"/>
      <c r="B534" s="288"/>
      <c r="C534" s="293"/>
      <c r="D534" s="290"/>
      <c r="E534" s="291"/>
      <c r="F534" s="290" t="s">
        <v>340</v>
      </c>
      <c r="G534" s="291"/>
      <c r="H534" s="292" t="str">
        <f t="shared" si="24"/>
        <v>_</v>
      </c>
      <c r="I534" s="292" t="str">
        <f t="shared" si="25"/>
        <v>_</v>
      </c>
      <c r="J534" s="581">
        <f t="shared" si="26"/>
        <v>0</v>
      </c>
    </row>
    <row r="535" spans="1:10" ht="18" customHeight="1" x14ac:dyDescent="0.2">
      <c r="A535" s="287"/>
      <c r="B535" s="288"/>
      <c r="C535" s="289"/>
      <c r="D535" s="290"/>
      <c r="E535" s="291"/>
      <c r="F535" s="290" t="s">
        <v>340</v>
      </c>
      <c r="G535" s="291"/>
      <c r="H535" s="292" t="str">
        <f t="shared" si="24"/>
        <v>_</v>
      </c>
      <c r="I535" s="292" t="str">
        <f t="shared" si="25"/>
        <v>_</v>
      </c>
      <c r="J535" s="581">
        <f t="shared" si="26"/>
        <v>0</v>
      </c>
    </row>
    <row r="536" spans="1:10" ht="18" customHeight="1" x14ac:dyDescent="0.2">
      <c r="A536" s="287"/>
      <c r="B536" s="288"/>
      <c r="C536" s="293"/>
      <c r="D536" s="290"/>
      <c r="E536" s="291"/>
      <c r="F536" s="290" t="s">
        <v>340</v>
      </c>
      <c r="G536" s="291"/>
      <c r="H536" s="292" t="str">
        <f t="shared" si="24"/>
        <v>_</v>
      </c>
      <c r="I536" s="292" t="str">
        <f t="shared" si="25"/>
        <v>_</v>
      </c>
      <c r="J536" s="581">
        <f t="shared" si="26"/>
        <v>0</v>
      </c>
    </row>
    <row r="537" spans="1:10" ht="18" customHeight="1" x14ac:dyDescent="0.2">
      <c r="A537" s="287"/>
      <c r="B537" s="288"/>
      <c r="C537" s="289"/>
      <c r="D537" s="290"/>
      <c r="E537" s="291"/>
      <c r="F537" s="290" t="s">
        <v>340</v>
      </c>
      <c r="G537" s="291"/>
      <c r="H537" s="292" t="str">
        <f t="shared" si="24"/>
        <v>_</v>
      </c>
      <c r="I537" s="292" t="str">
        <f t="shared" si="25"/>
        <v>_</v>
      </c>
      <c r="J537" s="581">
        <f t="shared" si="26"/>
        <v>0</v>
      </c>
    </row>
    <row r="538" spans="1:10" ht="18" customHeight="1" x14ac:dyDescent="0.2">
      <c r="A538" s="287"/>
      <c r="B538" s="288"/>
      <c r="C538" s="293"/>
      <c r="D538" s="290"/>
      <c r="E538" s="291"/>
      <c r="F538" s="290" t="s">
        <v>340</v>
      </c>
      <c r="G538" s="291"/>
      <c r="H538" s="292" t="str">
        <f t="shared" si="24"/>
        <v>_</v>
      </c>
      <c r="I538" s="292" t="str">
        <f t="shared" si="25"/>
        <v>_</v>
      </c>
      <c r="J538" s="581">
        <f t="shared" si="26"/>
        <v>0</v>
      </c>
    </row>
    <row r="539" spans="1:10" ht="18" customHeight="1" x14ac:dyDescent="0.2">
      <c r="A539" s="287"/>
      <c r="B539" s="288"/>
      <c r="C539" s="289"/>
      <c r="D539" s="290"/>
      <c r="E539" s="291"/>
      <c r="F539" s="290" t="s">
        <v>340</v>
      </c>
      <c r="G539" s="291"/>
      <c r="H539" s="292" t="str">
        <f t="shared" si="24"/>
        <v>_</v>
      </c>
      <c r="I539" s="292" t="str">
        <f t="shared" si="25"/>
        <v>_</v>
      </c>
      <c r="J539" s="581">
        <f t="shared" si="26"/>
        <v>0</v>
      </c>
    </row>
    <row r="540" spans="1:10" ht="18" customHeight="1" x14ac:dyDescent="0.2">
      <c r="A540" s="287"/>
      <c r="B540" s="288"/>
      <c r="C540" s="293"/>
      <c r="D540" s="290"/>
      <c r="E540" s="291"/>
      <c r="F540" s="290" t="s">
        <v>340</v>
      </c>
      <c r="G540" s="291"/>
      <c r="H540" s="292" t="str">
        <f t="shared" si="24"/>
        <v>_</v>
      </c>
      <c r="I540" s="292" t="str">
        <f t="shared" si="25"/>
        <v>_</v>
      </c>
      <c r="J540" s="581">
        <f t="shared" si="26"/>
        <v>0</v>
      </c>
    </row>
    <row r="541" spans="1:10" ht="18" customHeight="1" x14ac:dyDescent="0.2">
      <c r="A541" s="287"/>
      <c r="B541" s="288"/>
      <c r="C541" s="289"/>
      <c r="D541" s="290"/>
      <c r="E541" s="291"/>
      <c r="F541" s="290" t="s">
        <v>340</v>
      </c>
      <c r="G541" s="291"/>
      <c r="H541" s="292" t="str">
        <f t="shared" si="24"/>
        <v>_</v>
      </c>
      <c r="I541" s="292" t="str">
        <f t="shared" si="25"/>
        <v>_</v>
      </c>
      <c r="J541" s="581">
        <f t="shared" si="26"/>
        <v>0</v>
      </c>
    </row>
    <row r="542" spans="1:10" ht="18" customHeight="1" x14ac:dyDescent="0.2">
      <c r="A542" s="287"/>
      <c r="B542" s="288"/>
      <c r="C542" s="293"/>
      <c r="D542" s="290"/>
      <c r="E542" s="291"/>
      <c r="F542" s="290" t="s">
        <v>340</v>
      </c>
      <c r="G542" s="291"/>
      <c r="H542" s="292" t="str">
        <f t="shared" si="24"/>
        <v>_</v>
      </c>
      <c r="I542" s="292" t="str">
        <f t="shared" si="25"/>
        <v>_</v>
      </c>
      <c r="J542" s="581">
        <f t="shared" si="26"/>
        <v>0</v>
      </c>
    </row>
    <row r="543" spans="1:10" ht="18" customHeight="1" x14ac:dyDescent="0.2">
      <c r="A543" s="287"/>
      <c r="B543" s="288"/>
      <c r="C543" s="289"/>
      <c r="D543" s="290"/>
      <c r="E543" s="291"/>
      <c r="F543" s="290" t="s">
        <v>340</v>
      </c>
      <c r="G543" s="291"/>
      <c r="H543" s="292" t="str">
        <f t="shared" si="24"/>
        <v>_</v>
      </c>
      <c r="I543" s="292" t="str">
        <f t="shared" si="25"/>
        <v>_</v>
      </c>
      <c r="J543" s="581">
        <f t="shared" si="26"/>
        <v>0</v>
      </c>
    </row>
    <row r="544" spans="1:10" ht="18" customHeight="1" x14ac:dyDescent="0.2">
      <c r="A544" s="287"/>
      <c r="B544" s="288"/>
      <c r="C544" s="293"/>
      <c r="D544" s="290"/>
      <c r="E544" s="291"/>
      <c r="F544" s="290" t="s">
        <v>340</v>
      </c>
      <c r="G544" s="291"/>
      <c r="H544" s="292" t="str">
        <f t="shared" si="24"/>
        <v>_</v>
      </c>
      <c r="I544" s="292" t="str">
        <f t="shared" si="25"/>
        <v>_</v>
      </c>
      <c r="J544" s="581">
        <f t="shared" si="26"/>
        <v>0</v>
      </c>
    </row>
    <row r="545" spans="1:10" ht="18" customHeight="1" x14ac:dyDescent="0.2">
      <c r="A545" s="287"/>
      <c r="B545" s="288"/>
      <c r="C545" s="289"/>
      <c r="D545" s="290"/>
      <c r="E545" s="291"/>
      <c r="F545" s="290" t="s">
        <v>340</v>
      </c>
      <c r="G545" s="291"/>
      <c r="H545" s="292" t="str">
        <f t="shared" si="24"/>
        <v>_</v>
      </c>
      <c r="I545" s="292" t="str">
        <f t="shared" si="25"/>
        <v>_</v>
      </c>
      <c r="J545" s="581">
        <f t="shared" si="26"/>
        <v>0</v>
      </c>
    </row>
    <row r="546" spans="1:10" ht="18" customHeight="1" x14ac:dyDescent="0.2">
      <c r="A546" s="287"/>
      <c r="B546" s="288"/>
      <c r="C546" s="293"/>
      <c r="D546" s="290"/>
      <c r="E546" s="291"/>
      <c r="F546" s="290" t="s">
        <v>340</v>
      </c>
      <c r="G546" s="291"/>
      <c r="H546" s="292" t="str">
        <f t="shared" si="24"/>
        <v>_</v>
      </c>
      <c r="I546" s="292" t="str">
        <f t="shared" si="25"/>
        <v>_</v>
      </c>
      <c r="J546" s="581">
        <f t="shared" si="26"/>
        <v>0</v>
      </c>
    </row>
    <row r="547" spans="1:10" ht="18" customHeight="1" x14ac:dyDescent="0.2">
      <c r="A547" s="287"/>
      <c r="B547" s="288"/>
      <c r="C547" s="289"/>
      <c r="D547" s="290"/>
      <c r="E547" s="291"/>
      <c r="F547" s="290" t="s">
        <v>340</v>
      </c>
      <c r="G547" s="291"/>
      <c r="H547" s="292" t="str">
        <f t="shared" si="24"/>
        <v>_</v>
      </c>
      <c r="I547" s="292" t="str">
        <f t="shared" si="25"/>
        <v>_</v>
      </c>
      <c r="J547" s="581">
        <f t="shared" si="26"/>
        <v>0</v>
      </c>
    </row>
    <row r="548" spans="1:10" ht="18" customHeight="1" x14ac:dyDescent="0.2">
      <c r="A548" s="287"/>
      <c r="B548" s="288"/>
      <c r="C548" s="293"/>
      <c r="D548" s="290"/>
      <c r="E548" s="291"/>
      <c r="F548" s="290" t="s">
        <v>340</v>
      </c>
      <c r="G548" s="291"/>
      <c r="H548" s="292" t="str">
        <f t="shared" si="24"/>
        <v>_</v>
      </c>
      <c r="I548" s="292" t="str">
        <f t="shared" si="25"/>
        <v>_</v>
      </c>
      <c r="J548" s="581">
        <f t="shared" si="26"/>
        <v>0</v>
      </c>
    </row>
    <row r="549" spans="1:10" ht="18" customHeight="1" x14ac:dyDescent="0.2">
      <c r="A549" s="287"/>
      <c r="B549" s="288"/>
      <c r="C549" s="289"/>
      <c r="D549" s="290"/>
      <c r="E549" s="291"/>
      <c r="F549" s="290" t="s">
        <v>340</v>
      </c>
      <c r="G549" s="291"/>
      <c r="H549" s="292" t="str">
        <f t="shared" si="24"/>
        <v>_</v>
      </c>
      <c r="I549" s="292" t="str">
        <f t="shared" si="25"/>
        <v>_</v>
      </c>
      <c r="J549" s="581">
        <f t="shared" si="26"/>
        <v>0</v>
      </c>
    </row>
    <row r="550" spans="1:10" ht="18" customHeight="1" x14ac:dyDescent="0.2">
      <c r="A550" s="287"/>
      <c r="B550" s="288"/>
      <c r="C550" s="293"/>
      <c r="D550" s="290"/>
      <c r="E550" s="291"/>
      <c r="F550" s="290" t="s">
        <v>340</v>
      </c>
      <c r="G550" s="291"/>
      <c r="H550" s="292" t="str">
        <f t="shared" si="24"/>
        <v>_</v>
      </c>
      <c r="I550" s="292" t="str">
        <f t="shared" si="25"/>
        <v>_</v>
      </c>
      <c r="J550" s="581">
        <f t="shared" si="26"/>
        <v>0</v>
      </c>
    </row>
    <row r="551" spans="1:10" ht="18" customHeight="1" x14ac:dyDescent="0.2">
      <c r="A551" s="287"/>
      <c r="B551" s="288"/>
      <c r="C551" s="289"/>
      <c r="D551" s="290"/>
      <c r="E551" s="291"/>
      <c r="F551" s="290" t="s">
        <v>340</v>
      </c>
      <c r="G551" s="291"/>
      <c r="H551" s="292" t="str">
        <f t="shared" si="24"/>
        <v>_</v>
      </c>
      <c r="I551" s="292" t="str">
        <f t="shared" si="25"/>
        <v>_</v>
      </c>
      <c r="J551" s="581">
        <f t="shared" si="26"/>
        <v>0</v>
      </c>
    </row>
    <row r="552" spans="1:10" ht="18" customHeight="1" x14ac:dyDescent="0.2">
      <c r="A552" s="287"/>
      <c r="B552" s="288"/>
      <c r="C552" s="293"/>
      <c r="D552" s="290"/>
      <c r="E552" s="291"/>
      <c r="F552" s="290" t="s">
        <v>340</v>
      </c>
      <c r="G552" s="291"/>
      <c r="H552" s="292" t="str">
        <f t="shared" si="24"/>
        <v>_</v>
      </c>
      <c r="I552" s="292" t="str">
        <f t="shared" si="25"/>
        <v>_</v>
      </c>
      <c r="J552" s="581">
        <f t="shared" si="26"/>
        <v>0</v>
      </c>
    </row>
    <row r="553" spans="1:10" ht="18" customHeight="1" x14ac:dyDescent="0.2">
      <c r="A553" s="287"/>
      <c r="B553" s="288"/>
      <c r="C553" s="289"/>
      <c r="D553" s="290"/>
      <c r="E553" s="291"/>
      <c r="F553" s="290" t="s">
        <v>340</v>
      </c>
      <c r="G553" s="291"/>
      <c r="H553" s="292" t="str">
        <f t="shared" si="24"/>
        <v>_</v>
      </c>
      <c r="I553" s="292" t="str">
        <f t="shared" si="25"/>
        <v>_</v>
      </c>
      <c r="J553" s="581">
        <f t="shared" si="26"/>
        <v>0</v>
      </c>
    </row>
    <row r="554" spans="1:10" ht="18" customHeight="1" x14ac:dyDescent="0.2">
      <c r="A554" s="287"/>
      <c r="B554" s="288"/>
      <c r="C554" s="293"/>
      <c r="D554" s="290"/>
      <c r="E554" s="291"/>
      <c r="F554" s="290" t="s">
        <v>340</v>
      </c>
      <c r="G554" s="291"/>
      <c r="H554" s="292" t="str">
        <f t="shared" si="24"/>
        <v>_</v>
      </c>
      <c r="I554" s="292" t="str">
        <f t="shared" si="25"/>
        <v>_</v>
      </c>
      <c r="J554" s="581">
        <f t="shared" si="26"/>
        <v>0</v>
      </c>
    </row>
    <row r="555" spans="1:10" ht="18" customHeight="1" x14ac:dyDescent="0.2">
      <c r="A555" s="287"/>
      <c r="B555" s="288"/>
      <c r="C555" s="289"/>
      <c r="D555" s="290"/>
      <c r="E555" s="291"/>
      <c r="F555" s="290" t="s">
        <v>340</v>
      </c>
      <c r="G555" s="291"/>
      <c r="H555" s="292" t="str">
        <f t="shared" si="24"/>
        <v>_</v>
      </c>
      <c r="I555" s="292" t="str">
        <f t="shared" si="25"/>
        <v>_</v>
      </c>
      <c r="J555" s="581">
        <f t="shared" si="26"/>
        <v>0</v>
      </c>
    </row>
    <row r="556" spans="1:10" ht="18" customHeight="1" x14ac:dyDescent="0.2">
      <c r="A556" s="287"/>
      <c r="B556" s="288"/>
      <c r="C556" s="293"/>
      <c r="D556" s="290"/>
      <c r="E556" s="291"/>
      <c r="F556" s="290" t="s">
        <v>340</v>
      </c>
      <c r="G556" s="291"/>
      <c r="H556" s="292" t="str">
        <f t="shared" si="24"/>
        <v>_</v>
      </c>
      <c r="I556" s="292" t="str">
        <f t="shared" si="25"/>
        <v>_</v>
      </c>
      <c r="J556" s="581">
        <f t="shared" si="26"/>
        <v>0</v>
      </c>
    </row>
    <row r="557" spans="1:10" ht="18" customHeight="1" x14ac:dyDescent="0.2">
      <c r="A557" s="287"/>
      <c r="B557" s="288"/>
      <c r="C557" s="289"/>
      <c r="D557" s="290"/>
      <c r="E557" s="291"/>
      <c r="F557" s="290" t="s">
        <v>340</v>
      </c>
      <c r="G557" s="291"/>
      <c r="H557" s="292" t="str">
        <f t="shared" si="24"/>
        <v>_</v>
      </c>
      <c r="I557" s="292" t="str">
        <f t="shared" si="25"/>
        <v>_</v>
      </c>
      <c r="J557" s="581">
        <f t="shared" si="26"/>
        <v>0</v>
      </c>
    </row>
    <row r="558" spans="1:10" ht="18" customHeight="1" x14ac:dyDescent="0.2">
      <c r="A558" s="287"/>
      <c r="B558" s="288"/>
      <c r="C558" s="293"/>
      <c r="D558" s="290"/>
      <c r="E558" s="291"/>
      <c r="F558" s="290" t="s">
        <v>340</v>
      </c>
      <c r="G558" s="291"/>
      <c r="H558" s="292" t="str">
        <f t="shared" si="24"/>
        <v>_</v>
      </c>
      <c r="I558" s="292" t="str">
        <f t="shared" si="25"/>
        <v>_</v>
      </c>
      <c r="J558" s="581">
        <f t="shared" si="26"/>
        <v>0</v>
      </c>
    </row>
    <row r="559" spans="1:10" ht="18" customHeight="1" x14ac:dyDescent="0.2">
      <c r="A559" s="287"/>
      <c r="B559" s="288"/>
      <c r="C559" s="289"/>
      <c r="D559" s="290"/>
      <c r="E559" s="291"/>
      <c r="F559" s="290" t="s">
        <v>340</v>
      </c>
      <c r="G559" s="291"/>
      <c r="H559" s="292" t="str">
        <f t="shared" si="24"/>
        <v>_</v>
      </c>
      <c r="I559" s="292" t="str">
        <f t="shared" si="25"/>
        <v>_</v>
      </c>
      <c r="J559" s="581">
        <f t="shared" si="26"/>
        <v>0</v>
      </c>
    </row>
    <row r="560" spans="1:10" ht="18" customHeight="1" x14ac:dyDescent="0.2">
      <c r="A560" s="287"/>
      <c r="B560" s="288"/>
      <c r="C560" s="293"/>
      <c r="D560" s="290"/>
      <c r="E560" s="291"/>
      <c r="F560" s="290" t="s">
        <v>340</v>
      </c>
      <c r="G560" s="291"/>
      <c r="H560" s="292" t="str">
        <f t="shared" si="24"/>
        <v>_</v>
      </c>
      <c r="I560" s="292" t="str">
        <f t="shared" si="25"/>
        <v>_</v>
      </c>
      <c r="J560" s="581">
        <f t="shared" si="26"/>
        <v>0</v>
      </c>
    </row>
    <row r="561" spans="1:10" ht="18" customHeight="1" x14ac:dyDescent="0.2">
      <c r="A561" s="287"/>
      <c r="B561" s="288"/>
      <c r="C561" s="289"/>
      <c r="D561" s="290"/>
      <c r="E561" s="291"/>
      <c r="F561" s="290" t="s">
        <v>340</v>
      </c>
      <c r="G561" s="291"/>
      <c r="H561" s="292" t="str">
        <f t="shared" si="24"/>
        <v>_</v>
      </c>
      <c r="I561" s="292" t="str">
        <f t="shared" si="25"/>
        <v>_</v>
      </c>
      <c r="J561" s="581">
        <f t="shared" si="26"/>
        <v>0</v>
      </c>
    </row>
    <row r="562" spans="1:10" ht="18" customHeight="1" x14ac:dyDescent="0.2">
      <c r="A562" s="287"/>
      <c r="B562" s="288"/>
      <c r="C562" s="293"/>
      <c r="D562" s="290"/>
      <c r="E562" s="291"/>
      <c r="F562" s="290" t="s">
        <v>340</v>
      </c>
      <c r="G562" s="291"/>
      <c r="H562" s="292" t="str">
        <f t="shared" si="24"/>
        <v>_</v>
      </c>
      <c r="I562" s="292" t="str">
        <f t="shared" si="25"/>
        <v>_</v>
      </c>
      <c r="J562" s="581">
        <f t="shared" si="26"/>
        <v>0</v>
      </c>
    </row>
    <row r="563" spans="1:10" ht="18" customHeight="1" x14ac:dyDescent="0.2">
      <c r="A563" s="287"/>
      <c r="B563" s="288"/>
      <c r="C563" s="289"/>
      <c r="D563" s="290"/>
      <c r="E563" s="291"/>
      <c r="F563" s="290" t="s">
        <v>340</v>
      </c>
      <c r="G563" s="291"/>
      <c r="H563" s="292" t="str">
        <f t="shared" si="24"/>
        <v>_</v>
      </c>
      <c r="I563" s="292" t="str">
        <f t="shared" si="25"/>
        <v>_</v>
      </c>
      <c r="J563" s="581">
        <f t="shared" si="26"/>
        <v>0</v>
      </c>
    </row>
    <row r="564" spans="1:10" ht="18" customHeight="1" x14ac:dyDescent="0.2">
      <c r="A564" s="287"/>
      <c r="B564" s="288"/>
      <c r="C564" s="293"/>
      <c r="D564" s="290"/>
      <c r="E564" s="291"/>
      <c r="F564" s="290" t="s">
        <v>340</v>
      </c>
      <c r="G564" s="291"/>
      <c r="H564" s="292" t="str">
        <f t="shared" si="24"/>
        <v>_</v>
      </c>
      <c r="I564" s="292" t="str">
        <f t="shared" si="25"/>
        <v>_</v>
      </c>
      <c r="J564" s="581">
        <f t="shared" si="26"/>
        <v>0</v>
      </c>
    </row>
    <row r="565" spans="1:10" ht="18" customHeight="1" x14ac:dyDescent="0.2">
      <c r="A565" s="287"/>
      <c r="B565" s="288"/>
      <c r="C565" s="289"/>
      <c r="D565" s="290"/>
      <c r="E565" s="291"/>
      <c r="F565" s="290" t="s">
        <v>340</v>
      </c>
      <c r="G565" s="291"/>
      <c r="H565" s="292" t="str">
        <f t="shared" si="24"/>
        <v>_</v>
      </c>
      <c r="I565" s="292" t="str">
        <f t="shared" si="25"/>
        <v>_</v>
      </c>
      <c r="J565" s="581">
        <f t="shared" si="26"/>
        <v>0</v>
      </c>
    </row>
    <row r="566" spans="1:10" ht="18" customHeight="1" x14ac:dyDescent="0.2">
      <c r="A566" s="287"/>
      <c r="B566" s="288"/>
      <c r="C566" s="293"/>
      <c r="D566" s="290"/>
      <c r="E566" s="291"/>
      <c r="F566" s="290" t="s">
        <v>340</v>
      </c>
      <c r="G566" s="291"/>
      <c r="H566" s="292" t="str">
        <f t="shared" si="24"/>
        <v>_</v>
      </c>
      <c r="I566" s="292" t="str">
        <f t="shared" si="25"/>
        <v>_</v>
      </c>
      <c r="J566" s="581">
        <f t="shared" si="26"/>
        <v>0</v>
      </c>
    </row>
    <row r="567" spans="1:10" ht="18" customHeight="1" x14ac:dyDescent="0.2">
      <c r="A567" s="287"/>
      <c r="B567" s="288"/>
      <c r="C567" s="289"/>
      <c r="D567" s="290"/>
      <c r="E567" s="291"/>
      <c r="F567" s="290" t="s">
        <v>340</v>
      </c>
      <c r="G567" s="291"/>
      <c r="H567" s="292" t="str">
        <f t="shared" si="24"/>
        <v>_</v>
      </c>
      <c r="I567" s="292" t="str">
        <f t="shared" si="25"/>
        <v>_</v>
      </c>
      <c r="J567" s="581">
        <f t="shared" si="26"/>
        <v>0</v>
      </c>
    </row>
    <row r="568" spans="1:10" ht="18" customHeight="1" x14ac:dyDescent="0.2">
      <c r="A568" s="287"/>
      <c r="B568" s="288"/>
      <c r="C568" s="293"/>
      <c r="D568" s="290"/>
      <c r="E568" s="291"/>
      <c r="F568" s="290" t="s">
        <v>340</v>
      </c>
      <c r="G568" s="291"/>
      <c r="H568" s="292" t="str">
        <f t="shared" si="24"/>
        <v>_</v>
      </c>
      <c r="I568" s="292" t="str">
        <f t="shared" si="25"/>
        <v>_</v>
      </c>
      <c r="J568" s="581">
        <f t="shared" si="26"/>
        <v>0</v>
      </c>
    </row>
    <row r="569" spans="1:10" ht="18" customHeight="1" x14ac:dyDescent="0.2">
      <c r="A569" s="287"/>
      <c r="B569" s="288"/>
      <c r="C569" s="289"/>
      <c r="D569" s="290"/>
      <c r="E569" s="291"/>
      <c r="F569" s="290" t="s">
        <v>340</v>
      </c>
      <c r="G569" s="291"/>
      <c r="H569" s="292" t="str">
        <f t="shared" si="24"/>
        <v>_</v>
      </c>
      <c r="I569" s="292" t="str">
        <f t="shared" si="25"/>
        <v>_</v>
      </c>
      <c r="J569" s="581">
        <f t="shared" si="26"/>
        <v>0</v>
      </c>
    </row>
    <row r="570" spans="1:10" ht="18" customHeight="1" x14ac:dyDescent="0.2">
      <c r="A570" s="287"/>
      <c r="B570" s="288"/>
      <c r="C570" s="293"/>
      <c r="D570" s="290"/>
      <c r="E570" s="291"/>
      <c r="F570" s="290" t="s">
        <v>340</v>
      </c>
      <c r="G570" s="291"/>
      <c r="H570" s="292" t="str">
        <f t="shared" si="24"/>
        <v>_</v>
      </c>
      <c r="I570" s="292" t="str">
        <f t="shared" si="25"/>
        <v>_</v>
      </c>
      <c r="J570" s="581">
        <f t="shared" si="26"/>
        <v>0</v>
      </c>
    </row>
    <row r="571" spans="1:10" ht="18" customHeight="1" x14ac:dyDescent="0.2">
      <c r="A571" s="287"/>
      <c r="B571" s="288"/>
      <c r="C571" s="289"/>
      <c r="D571" s="290"/>
      <c r="E571" s="291"/>
      <c r="F571" s="290" t="s">
        <v>340</v>
      </c>
      <c r="G571" s="291"/>
      <c r="H571" s="292" t="str">
        <f t="shared" si="24"/>
        <v>_</v>
      </c>
      <c r="I571" s="292" t="str">
        <f t="shared" si="25"/>
        <v>_</v>
      </c>
      <c r="J571" s="581">
        <f t="shared" si="26"/>
        <v>0</v>
      </c>
    </row>
    <row r="572" spans="1:10" ht="18" customHeight="1" x14ac:dyDescent="0.2">
      <c r="A572" s="287"/>
      <c r="B572" s="288"/>
      <c r="C572" s="293"/>
      <c r="D572" s="290"/>
      <c r="E572" s="291"/>
      <c r="F572" s="290" t="s">
        <v>340</v>
      </c>
      <c r="G572" s="291"/>
      <c r="H572" s="292" t="str">
        <f t="shared" si="24"/>
        <v>_</v>
      </c>
      <c r="I572" s="292" t="str">
        <f t="shared" si="25"/>
        <v>_</v>
      </c>
      <c r="J572" s="581">
        <f t="shared" si="26"/>
        <v>0</v>
      </c>
    </row>
    <row r="573" spans="1:10" ht="18" customHeight="1" x14ac:dyDescent="0.2">
      <c r="A573" s="287"/>
      <c r="B573" s="288"/>
      <c r="C573" s="289"/>
      <c r="D573" s="290"/>
      <c r="E573" s="291"/>
      <c r="F573" s="290" t="s">
        <v>340</v>
      </c>
      <c r="G573" s="291"/>
      <c r="H573" s="292" t="str">
        <f t="shared" si="24"/>
        <v>_</v>
      </c>
      <c r="I573" s="292" t="str">
        <f t="shared" si="25"/>
        <v>_</v>
      </c>
      <c r="J573" s="581">
        <f t="shared" si="26"/>
        <v>0</v>
      </c>
    </row>
    <row r="574" spans="1:10" ht="18" customHeight="1" x14ac:dyDescent="0.2">
      <c r="A574" s="287"/>
      <c r="B574" s="288"/>
      <c r="C574" s="293"/>
      <c r="D574" s="290"/>
      <c r="E574" s="291"/>
      <c r="F574" s="290" t="s">
        <v>340</v>
      </c>
      <c r="G574" s="291"/>
      <c r="H574" s="292" t="str">
        <f t="shared" si="24"/>
        <v>_</v>
      </c>
      <c r="I574" s="292" t="str">
        <f t="shared" si="25"/>
        <v>_</v>
      </c>
      <c r="J574" s="581">
        <f t="shared" si="26"/>
        <v>0</v>
      </c>
    </row>
    <row r="575" spans="1:10" ht="18" customHeight="1" x14ac:dyDescent="0.2">
      <c r="A575" s="287"/>
      <c r="B575" s="288"/>
      <c r="C575" s="289"/>
      <c r="D575" s="290"/>
      <c r="E575" s="291"/>
      <c r="F575" s="290" t="s">
        <v>340</v>
      </c>
      <c r="G575" s="291"/>
      <c r="H575" s="292" t="str">
        <f t="shared" si="24"/>
        <v>_</v>
      </c>
      <c r="I575" s="292" t="str">
        <f t="shared" si="25"/>
        <v>_</v>
      </c>
      <c r="J575" s="581">
        <f t="shared" si="26"/>
        <v>0</v>
      </c>
    </row>
    <row r="576" spans="1:10" ht="18" customHeight="1" x14ac:dyDescent="0.2">
      <c r="A576" s="287"/>
      <c r="B576" s="288"/>
      <c r="C576" s="293"/>
      <c r="D576" s="290"/>
      <c r="E576" s="291"/>
      <c r="F576" s="290" t="s">
        <v>340</v>
      </c>
      <c r="G576" s="291"/>
      <c r="H576" s="292" t="str">
        <f t="shared" si="24"/>
        <v>_</v>
      </c>
      <c r="I576" s="292" t="str">
        <f t="shared" si="25"/>
        <v>_</v>
      </c>
      <c r="J576" s="581">
        <f t="shared" si="26"/>
        <v>0</v>
      </c>
    </row>
    <row r="577" spans="1:10" ht="18" customHeight="1" x14ac:dyDescent="0.2">
      <c r="A577" s="287"/>
      <c r="B577" s="288"/>
      <c r="C577" s="289"/>
      <c r="D577" s="290"/>
      <c r="E577" s="291"/>
      <c r="F577" s="290" t="s">
        <v>340</v>
      </c>
      <c r="G577" s="291"/>
      <c r="H577" s="292" t="str">
        <f t="shared" si="24"/>
        <v>_</v>
      </c>
      <c r="I577" s="292" t="str">
        <f t="shared" si="25"/>
        <v>_</v>
      </c>
      <c r="J577" s="581">
        <f t="shared" si="26"/>
        <v>0</v>
      </c>
    </row>
    <row r="578" spans="1:10" ht="18" customHeight="1" x14ac:dyDescent="0.2">
      <c r="A578" s="287"/>
      <c r="B578" s="288"/>
      <c r="C578" s="293"/>
      <c r="D578" s="290"/>
      <c r="E578" s="291"/>
      <c r="F578" s="290" t="s">
        <v>340</v>
      </c>
      <c r="G578" s="291"/>
      <c r="H578" s="292" t="str">
        <f t="shared" si="24"/>
        <v>_</v>
      </c>
      <c r="I578" s="292" t="str">
        <f t="shared" si="25"/>
        <v>_</v>
      </c>
      <c r="J578" s="581">
        <f t="shared" si="26"/>
        <v>0</v>
      </c>
    </row>
    <row r="579" spans="1:10" ht="18" customHeight="1" x14ac:dyDescent="0.2">
      <c r="A579" s="287"/>
      <c r="B579" s="288"/>
      <c r="C579" s="289"/>
      <c r="D579" s="290"/>
      <c r="E579" s="291"/>
      <c r="F579" s="290" t="s">
        <v>340</v>
      </c>
      <c r="G579" s="291"/>
      <c r="H579" s="292" t="str">
        <f t="shared" si="24"/>
        <v>_</v>
      </c>
      <c r="I579" s="292" t="str">
        <f t="shared" si="25"/>
        <v>_</v>
      </c>
      <c r="J579" s="581">
        <f t="shared" si="26"/>
        <v>0</v>
      </c>
    </row>
    <row r="580" spans="1:10" ht="18" customHeight="1" x14ac:dyDescent="0.2">
      <c r="A580" s="287"/>
      <c r="B580" s="288"/>
      <c r="C580" s="293"/>
      <c r="D580" s="290"/>
      <c r="E580" s="291"/>
      <c r="F580" s="290" t="s">
        <v>340</v>
      </c>
      <c r="G580" s="291"/>
      <c r="H580" s="292" t="str">
        <f t="shared" si="24"/>
        <v>_</v>
      </c>
      <c r="I580" s="292" t="str">
        <f t="shared" si="25"/>
        <v>_</v>
      </c>
      <c r="J580" s="581">
        <f t="shared" si="26"/>
        <v>0</v>
      </c>
    </row>
    <row r="581" spans="1:10" ht="18" customHeight="1" x14ac:dyDescent="0.2">
      <c r="A581" s="287"/>
      <c r="B581" s="288"/>
      <c r="C581" s="289"/>
      <c r="D581" s="290"/>
      <c r="E581" s="291"/>
      <c r="F581" s="290" t="s">
        <v>340</v>
      </c>
      <c r="G581" s="291"/>
      <c r="H581" s="292" t="str">
        <f t="shared" si="24"/>
        <v>_</v>
      </c>
      <c r="I581" s="292" t="str">
        <f t="shared" si="25"/>
        <v>_</v>
      </c>
      <c r="J581" s="581">
        <f t="shared" si="26"/>
        <v>0</v>
      </c>
    </row>
    <row r="582" spans="1:10" ht="18" customHeight="1" x14ac:dyDescent="0.2">
      <c r="A582" s="287"/>
      <c r="B582" s="288"/>
      <c r="C582" s="293"/>
      <c r="D582" s="290"/>
      <c r="E582" s="291"/>
      <c r="F582" s="290" t="s">
        <v>340</v>
      </c>
      <c r="G582" s="291"/>
      <c r="H582" s="292" t="str">
        <f t="shared" ref="H582:H645" si="27">CONCATENATE(A582,"_",LEFT(E582,2))</f>
        <v>_</v>
      </c>
      <c r="I582" s="292" t="str">
        <f t="shared" ref="I582:I645" si="28">CONCATENATE(A582,"_",LEFT(G582, 2))</f>
        <v>_</v>
      </c>
      <c r="J582" s="581">
        <f t="shared" si="26"/>
        <v>0</v>
      </c>
    </row>
    <row r="583" spans="1:10" ht="18" customHeight="1" x14ac:dyDescent="0.2">
      <c r="A583" s="287"/>
      <c r="B583" s="288"/>
      <c r="C583" s="289"/>
      <c r="D583" s="290"/>
      <c r="E583" s="291"/>
      <c r="F583" s="290" t="s">
        <v>340</v>
      </c>
      <c r="G583" s="291"/>
      <c r="H583" s="292" t="str">
        <f t="shared" si="27"/>
        <v>_</v>
      </c>
      <c r="I583" s="292" t="str">
        <f t="shared" si="28"/>
        <v>_</v>
      </c>
      <c r="J583" s="581">
        <f t="shared" ref="J583:J646" si="29" xml:space="preserve"> J582+N(D583)-N(F583)</f>
        <v>0</v>
      </c>
    </row>
    <row r="584" spans="1:10" ht="18" customHeight="1" x14ac:dyDescent="0.2">
      <c r="A584" s="287"/>
      <c r="B584" s="288"/>
      <c r="C584" s="293"/>
      <c r="D584" s="290"/>
      <c r="E584" s="291"/>
      <c r="F584" s="290" t="s">
        <v>340</v>
      </c>
      <c r="G584" s="291"/>
      <c r="H584" s="292" t="str">
        <f t="shared" si="27"/>
        <v>_</v>
      </c>
      <c r="I584" s="292" t="str">
        <f t="shared" si="28"/>
        <v>_</v>
      </c>
      <c r="J584" s="581">
        <f t="shared" si="29"/>
        <v>0</v>
      </c>
    </row>
    <row r="585" spans="1:10" ht="18" customHeight="1" x14ac:dyDescent="0.2">
      <c r="A585" s="287"/>
      <c r="B585" s="288"/>
      <c r="C585" s="289"/>
      <c r="D585" s="290"/>
      <c r="E585" s="291"/>
      <c r="F585" s="290" t="s">
        <v>340</v>
      </c>
      <c r="G585" s="291"/>
      <c r="H585" s="292" t="str">
        <f t="shared" si="27"/>
        <v>_</v>
      </c>
      <c r="I585" s="292" t="str">
        <f t="shared" si="28"/>
        <v>_</v>
      </c>
      <c r="J585" s="581">
        <f t="shared" si="29"/>
        <v>0</v>
      </c>
    </row>
    <row r="586" spans="1:10" ht="18" customHeight="1" x14ac:dyDescent="0.2">
      <c r="A586" s="287"/>
      <c r="B586" s="288"/>
      <c r="C586" s="293"/>
      <c r="D586" s="290"/>
      <c r="E586" s="291"/>
      <c r="F586" s="290" t="s">
        <v>340</v>
      </c>
      <c r="G586" s="291"/>
      <c r="H586" s="292" t="str">
        <f t="shared" si="27"/>
        <v>_</v>
      </c>
      <c r="I586" s="292" t="str">
        <f t="shared" si="28"/>
        <v>_</v>
      </c>
      <c r="J586" s="581">
        <f t="shared" si="29"/>
        <v>0</v>
      </c>
    </row>
    <row r="587" spans="1:10" ht="18" customHeight="1" x14ac:dyDescent="0.2">
      <c r="A587" s="287"/>
      <c r="B587" s="288"/>
      <c r="C587" s="289"/>
      <c r="D587" s="290"/>
      <c r="E587" s="291"/>
      <c r="F587" s="290" t="s">
        <v>340</v>
      </c>
      <c r="G587" s="291"/>
      <c r="H587" s="292" t="str">
        <f t="shared" si="27"/>
        <v>_</v>
      </c>
      <c r="I587" s="292" t="str">
        <f t="shared" si="28"/>
        <v>_</v>
      </c>
      <c r="J587" s="581">
        <f t="shared" si="29"/>
        <v>0</v>
      </c>
    </row>
    <row r="588" spans="1:10" ht="18" customHeight="1" x14ac:dyDescent="0.2">
      <c r="A588" s="287"/>
      <c r="B588" s="288"/>
      <c r="C588" s="293"/>
      <c r="D588" s="290"/>
      <c r="E588" s="291"/>
      <c r="F588" s="290" t="s">
        <v>340</v>
      </c>
      <c r="G588" s="291"/>
      <c r="H588" s="292" t="str">
        <f t="shared" si="27"/>
        <v>_</v>
      </c>
      <c r="I588" s="292" t="str">
        <f t="shared" si="28"/>
        <v>_</v>
      </c>
      <c r="J588" s="581">
        <f t="shared" si="29"/>
        <v>0</v>
      </c>
    </row>
    <row r="589" spans="1:10" ht="18" customHeight="1" x14ac:dyDescent="0.2">
      <c r="A589" s="287"/>
      <c r="B589" s="288"/>
      <c r="C589" s="289"/>
      <c r="D589" s="290"/>
      <c r="E589" s="291"/>
      <c r="F589" s="290" t="s">
        <v>340</v>
      </c>
      <c r="G589" s="291"/>
      <c r="H589" s="292" t="str">
        <f t="shared" si="27"/>
        <v>_</v>
      </c>
      <c r="I589" s="292" t="str">
        <f t="shared" si="28"/>
        <v>_</v>
      </c>
      <c r="J589" s="581">
        <f t="shared" si="29"/>
        <v>0</v>
      </c>
    </row>
    <row r="590" spans="1:10" ht="18" customHeight="1" x14ac:dyDescent="0.2">
      <c r="A590" s="287"/>
      <c r="B590" s="288"/>
      <c r="C590" s="293"/>
      <c r="D590" s="290"/>
      <c r="E590" s="291"/>
      <c r="F590" s="290" t="s">
        <v>340</v>
      </c>
      <c r="G590" s="291"/>
      <c r="H590" s="292" t="str">
        <f t="shared" si="27"/>
        <v>_</v>
      </c>
      <c r="I590" s="292" t="str">
        <f t="shared" si="28"/>
        <v>_</v>
      </c>
      <c r="J590" s="581">
        <f t="shared" si="29"/>
        <v>0</v>
      </c>
    </row>
    <row r="591" spans="1:10" ht="18" customHeight="1" x14ac:dyDescent="0.2">
      <c r="A591" s="287"/>
      <c r="B591" s="288"/>
      <c r="C591" s="289"/>
      <c r="D591" s="290"/>
      <c r="E591" s="291"/>
      <c r="F591" s="290" t="s">
        <v>340</v>
      </c>
      <c r="G591" s="291"/>
      <c r="H591" s="292" t="str">
        <f t="shared" si="27"/>
        <v>_</v>
      </c>
      <c r="I591" s="292" t="str">
        <f t="shared" si="28"/>
        <v>_</v>
      </c>
      <c r="J591" s="581">
        <f t="shared" si="29"/>
        <v>0</v>
      </c>
    </row>
    <row r="592" spans="1:10" ht="18" customHeight="1" x14ac:dyDescent="0.2">
      <c r="A592" s="287"/>
      <c r="B592" s="288"/>
      <c r="C592" s="293"/>
      <c r="D592" s="290"/>
      <c r="E592" s="291"/>
      <c r="F592" s="290" t="s">
        <v>340</v>
      </c>
      <c r="G592" s="291"/>
      <c r="H592" s="292" t="str">
        <f t="shared" si="27"/>
        <v>_</v>
      </c>
      <c r="I592" s="292" t="str">
        <f t="shared" si="28"/>
        <v>_</v>
      </c>
      <c r="J592" s="581">
        <f t="shared" si="29"/>
        <v>0</v>
      </c>
    </row>
    <row r="593" spans="1:10" ht="18" customHeight="1" x14ac:dyDescent="0.2">
      <c r="A593" s="287"/>
      <c r="B593" s="288"/>
      <c r="C593" s="289"/>
      <c r="D593" s="290"/>
      <c r="E593" s="291"/>
      <c r="F593" s="290" t="s">
        <v>340</v>
      </c>
      <c r="G593" s="291"/>
      <c r="H593" s="292" t="str">
        <f t="shared" si="27"/>
        <v>_</v>
      </c>
      <c r="I593" s="292" t="str">
        <f t="shared" si="28"/>
        <v>_</v>
      </c>
      <c r="J593" s="581">
        <f t="shared" si="29"/>
        <v>0</v>
      </c>
    </row>
    <row r="594" spans="1:10" ht="18" customHeight="1" x14ac:dyDescent="0.2">
      <c r="A594" s="287"/>
      <c r="B594" s="288"/>
      <c r="C594" s="293"/>
      <c r="D594" s="290"/>
      <c r="E594" s="291"/>
      <c r="F594" s="290" t="s">
        <v>340</v>
      </c>
      <c r="G594" s="291"/>
      <c r="H594" s="292" t="str">
        <f t="shared" si="27"/>
        <v>_</v>
      </c>
      <c r="I594" s="292" t="str">
        <f t="shared" si="28"/>
        <v>_</v>
      </c>
      <c r="J594" s="581">
        <f t="shared" si="29"/>
        <v>0</v>
      </c>
    </row>
    <row r="595" spans="1:10" ht="18" customHeight="1" x14ac:dyDescent="0.2">
      <c r="A595" s="287"/>
      <c r="B595" s="288"/>
      <c r="C595" s="289"/>
      <c r="D595" s="290"/>
      <c r="E595" s="291"/>
      <c r="F595" s="290" t="s">
        <v>340</v>
      </c>
      <c r="G595" s="291"/>
      <c r="H595" s="292" t="str">
        <f t="shared" si="27"/>
        <v>_</v>
      </c>
      <c r="I595" s="292" t="str">
        <f t="shared" si="28"/>
        <v>_</v>
      </c>
      <c r="J595" s="581">
        <f t="shared" si="29"/>
        <v>0</v>
      </c>
    </row>
    <row r="596" spans="1:10" ht="18" customHeight="1" x14ac:dyDescent="0.2">
      <c r="A596" s="287"/>
      <c r="B596" s="288"/>
      <c r="C596" s="293"/>
      <c r="D596" s="290"/>
      <c r="E596" s="291"/>
      <c r="F596" s="290" t="s">
        <v>340</v>
      </c>
      <c r="G596" s="291"/>
      <c r="H596" s="292" t="str">
        <f t="shared" si="27"/>
        <v>_</v>
      </c>
      <c r="I596" s="292" t="str">
        <f t="shared" si="28"/>
        <v>_</v>
      </c>
      <c r="J596" s="581">
        <f t="shared" si="29"/>
        <v>0</v>
      </c>
    </row>
    <row r="597" spans="1:10" ht="18" customHeight="1" x14ac:dyDescent="0.2">
      <c r="A597" s="287"/>
      <c r="B597" s="288"/>
      <c r="C597" s="289"/>
      <c r="D597" s="290"/>
      <c r="E597" s="291"/>
      <c r="F597" s="290" t="s">
        <v>340</v>
      </c>
      <c r="G597" s="291"/>
      <c r="H597" s="292" t="str">
        <f t="shared" si="27"/>
        <v>_</v>
      </c>
      <c r="I597" s="292" t="str">
        <f t="shared" si="28"/>
        <v>_</v>
      </c>
      <c r="J597" s="581">
        <f t="shared" si="29"/>
        <v>0</v>
      </c>
    </row>
    <row r="598" spans="1:10" ht="18" customHeight="1" x14ac:dyDescent="0.2">
      <c r="A598" s="287"/>
      <c r="B598" s="288"/>
      <c r="C598" s="293"/>
      <c r="D598" s="290"/>
      <c r="E598" s="291"/>
      <c r="F598" s="290" t="s">
        <v>340</v>
      </c>
      <c r="G598" s="291"/>
      <c r="H598" s="292" t="str">
        <f t="shared" si="27"/>
        <v>_</v>
      </c>
      <c r="I598" s="292" t="str">
        <f t="shared" si="28"/>
        <v>_</v>
      </c>
      <c r="J598" s="581">
        <f t="shared" si="29"/>
        <v>0</v>
      </c>
    </row>
    <row r="599" spans="1:10" ht="18" customHeight="1" x14ac:dyDescent="0.2">
      <c r="A599" s="287"/>
      <c r="B599" s="288"/>
      <c r="C599" s="289"/>
      <c r="D599" s="290"/>
      <c r="E599" s="291"/>
      <c r="F599" s="290" t="s">
        <v>340</v>
      </c>
      <c r="G599" s="291"/>
      <c r="H599" s="292" t="str">
        <f t="shared" si="27"/>
        <v>_</v>
      </c>
      <c r="I599" s="292" t="str">
        <f t="shared" si="28"/>
        <v>_</v>
      </c>
      <c r="J599" s="581">
        <f t="shared" si="29"/>
        <v>0</v>
      </c>
    </row>
    <row r="600" spans="1:10" ht="18" customHeight="1" x14ac:dyDescent="0.2">
      <c r="A600" s="287"/>
      <c r="B600" s="288"/>
      <c r="C600" s="293"/>
      <c r="D600" s="290"/>
      <c r="E600" s="291"/>
      <c r="F600" s="290" t="s">
        <v>340</v>
      </c>
      <c r="G600" s="291"/>
      <c r="H600" s="292" t="str">
        <f t="shared" si="27"/>
        <v>_</v>
      </c>
      <c r="I600" s="292" t="str">
        <f t="shared" si="28"/>
        <v>_</v>
      </c>
      <c r="J600" s="581">
        <f t="shared" si="29"/>
        <v>0</v>
      </c>
    </row>
    <row r="601" spans="1:10" ht="18" customHeight="1" x14ac:dyDescent="0.2">
      <c r="A601" s="287"/>
      <c r="B601" s="288"/>
      <c r="C601" s="289"/>
      <c r="D601" s="290"/>
      <c r="E601" s="291"/>
      <c r="F601" s="290" t="s">
        <v>340</v>
      </c>
      <c r="G601" s="291"/>
      <c r="H601" s="292" t="str">
        <f t="shared" si="27"/>
        <v>_</v>
      </c>
      <c r="I601" s="292" t="str">
        <f t="shared" si="28"/>
        <v>_</v>
      </c>
      <c r="J601" s="581">
        <f t="shared" si="29"/>
        <v>0</v>
      </c>
    </row>
    <row r="602" spans="1:10" ht="18" customHeight="1" x14ac:dyDescent="0.2">
      <c r="A602" s="287"/>
      <c r="B602" s="288"/>
      <c r="C602" s="293"/>
      <c r="D602" s="290"/>
      <c r="E602" s="291"/>
      <c r="F602" s="290" t="s">
        <v>340</v>
      </c>
      <c r="G602" s="291"/>
      <c r="H602" s="292" t="str">
        <f t="shared" si="27"/>
        <v>_</v>
      </c>
      <c r="I602" s="292" t="str">
        <f t="shared" si="28"/>
        <v>_</v>
      </c>
      <c r="J602" s="581">
        <f t="shared" si="29"/>
        <v>0</v>
      </c>
    </row>
    <row r="603" spans="1:10" ht="18" customHeight="1" x14ac:dyDescent="0.2">
      <c r="A603" s="287"/>
      <c r="B603" s="288"/>
      <c r="C603" s="289"/>
      <c r="D603" s="290"/>
      <c r="E603" s="291"/>
      <c r="F603" s="290" t="s">
        <v>340</v>
      </c>
      <c r="G603" s="291"/>
      <c r="H603" s="292" t="str">
        <f t="shared" si="27"/>
        <v>_</v>
      </c>
      <c r="I603" s="292" t="str">
        <f t="shared" si="28"/>
        <v>_</v>
      </c>
      <c r="J603" s="581">
        <f t="shared" si="29"/>
        <v>0</v>
      </c>
    </row>
    <row r="604" spans="1:10" ht="18" customHeight="1" x14ac:dyDescent="0.2">
      <c r="A604" s="287"/>
      <c r="B604" s="288"/>
      <c r="C604" s="293"/>
      <c r="D604" s="290"/>
      <c r="E604" s="291"/>
      <c r="F604" s="290" t="s">
        <v>340</v>
      </c>
      <c r="G604" s="291"/>
      <c r="H604" s="292" t="str">
        <f t="shared" si="27"/>
        <v>_</v>
      </c>
      <c r="I604" s="292" t="str">
        <f t="shared" si="28"/>
        <v>_</v>
      </c>
      <c r="J604" s="581">
        <f t="shared" si="29"/>
        <v>0</v>
      </c>
    </row>
    <row r="605" spans="1:10" ht="18" customHeight="1" x14ac:dyDescent="0.2">
      <c r="A605" s="287"/>
      <c r="B605" s="288"/>
      <c r="C605" s="289"/>
      <c r="D605" s="290"/>
      <c r="E605" s="291"/>
      <c r="F605" s="290" t="s">
        <v>340</v>
      </c>
      <c r="G605" s="291"/>
      <c r="H605" s="292" t="str">
        <f t="shared" si="27"/>
        <v>_</v>
      </c>
      <c r="I605" s="292" t="str">
        <f t="shared" si="28"/>
        <v>_</v>
      </c>
      <c r="J605" s="581">
        <f t="shared" si="29"/>
        <v>0</v>
      </c>
    </row>
    <row r="606" spans="1:10" ht="18" customHeight="1" x14ac:dyDescent="0.2">
      <c r="A606" s="287"/>
      <c r="B606" s="288"/>
      <c r="C606" s="293"/>
      <c r="D606" s="290"/>
      <c r="E606" s="291"/>
      <c r="F606" s="290" t="s">
        <v>340</v>
      </c>
      <c r="G606" s="291"/>
      <c r="H606" s="292" t="str">
        <f t="shared" si="27"/>
        <v>_</v>
      </c>
      <c r="I606" s="292" t="str">
        <f t="shared" si="28"/>
        <v>_</v>
      </c>
      <c r="J606" s="581">
        <f t="shared" si="29"/>
        <v>0</v>
      </c>
    </row>
    <row r="607" spans="1:10" ht="18" customHeight="1" x14ac:dyDescent="0.2">
      <c r="A607" s="287"/>
      <c r="B607" s="288"/>
      <c r="C607" s="289"/>
      <c r="D607" s="290"/>
      <c r="E607" s="291"/>
      <c r="F607" s="290" t="s">
        <v>340</v>
      </c>
      <c r="G607" s="291"/>
      <c r="H607" s="292" t="str">
        <f t="shared" si="27"/>
        <v>_</v>
      </c>
      <c r="I607" s="292" t="str">
        <f t="shared" si="28"/>
        <v>_</v>
      </c>
      <c r="J607" s="581">
        <f t="shared" si="29"/>
        <v>0</v>
      </c>
    </row>
    <row r="608" spans="1:10" ht="18" customHeight="1" x14ac:dyDescent="0.2">
      <c r="A608" s="287"/>
      <c r="B608" s="288"/>
      <c r="C608" s="293"/>
      <c r="D608" s="290"/>
      <c r="E608" s="291"/>
      <c r="F608" s="290" t="s">
        <v>340</v>
      </c>
      <c r="G608" s="291"/>
      <c r="H608" s="292" t="str">
        <f t="shared" si="27"/>
        <v>_</v>
      </c>
      <c r="I608" s="292" t="str">
        <f t="shared" si="28"/>
        <v>_</v>
      </c>
      <c r="J608" s="581">
        <f t="shared" si="29"/>
        <v>0</v>
      </c>
    </row>
    <row r="609" spans="1:10" ht="18" customHeight="1" x14ac:dyDescent="0.2">
      <c r="A609" s="287"/>
      <c r="B609" s="288"/>
      <c r="C609" s="289"/>
      <c r="D609" s="290"/>
      <c r="E609" s="291"/>
      <c r="F609" s="290" t="s">
        <v>340</v>
      </c>
      <c r="G609" s="291"/>
      <c r="H609" s="292" t="str">
        <f t="shared" si="27"/>
        <v>_</v>
      </c>
      <c r="I609" s="292" t="str">
        <f t="shared" si="28"/>
        <v>_</v>
      </c>
      <c r="J609" s="581">
        <f t="shared" si="29"/>
        <v>0</v>
      </c>
    </row>
    <row r="610" spans="1:10" ht="18" customHeight="1" x14ac:dyDescent="0.2">
      <c r="A610" s="287"/>
      <c r="B610" s="288"/>
      <c r="C610" s="293"/>
      <c r="D610" s="290"/>
      <c r="E610" s="291"/>
      <c r="F610" s="290" t="s">
        <v>340</v>
      </c>
      <c r="G610" s="291"/>
      <c r="H610" s="292" t="str">
        <f t="shared" si="27"/>
        <v>_</v>
      </c>
      <c r="I610" s="292" t="str">
        <f t="shared" si="28"/>
        <v>_</v>
      </c>
      <c r="J610" s="581">
        <f t="shared" si="29"/>
        <v>0</v>
      </c>
    </row>
    <row r="611" spans="1:10" ht="18" customHeight="1" x14ac:dyDescent="0.2">
      <c r="A611" s="287"/>
      <c r="B611" s="288"/>
      <c r="C611" s="289"/>
      <c r="D611" s="290"/>
      <c r="E611" s="291"/>
      <c r="F611" s="290" t="s">
        <v>340</v>
      </c>
      <c r="G611" s="291"/>
      <c r="H611" s="292" t="str">
        <f t="shared" si="27"/>
        <v>_</v>
      </c>
      <c r="I611" s="292" t="str">
        <f t="shared" si="28"/>
        <v>_</v>
      </c>
      <c r="J611" s="581">
        <f t="shared" si="29"/>
        <v>0</v>
      </c>
    </row>
    <row r="612" spans="1:10" ht="18" customHeight="1" x14ac:dyDescent="0.2">
      <c r="A612" s="287"/>
      <c r="B612" s="288"/>
      <c r="C612" s="293"/>
      <c r="D612" s="290"/>
      <c r="E612" s="291"/>
      <c r="F612" s="290" t="s">
        <v>340</v>
      </c>
      <c r="G612" s="291"/>
      <c r="H612" s="292" t="str">
        <f t="shared" si="27"/>
        <v>_</v>
      </c>
      <c r="I612" s="292" t="str">
        <f t="shared" si="28"/>
        <v>_</v>
      </c>
      <c r="J612" s="581">
        <f t="shared" si="29"/>
        <v>0</v>
      </c>
    </row>
    <row r="613" spans="1:10" ht="18" customHeight="1" x14ac:dyDescent="0.2">
      <c r="A613" s="287"/>
      <c r="B613" s="288"/>
      <c r="C613" s="289"/>
      <c r="D613" s="290"/>
      <c r="E613" s="291"/>
      <c r="F613" s="290" t="s">
        <v>340</v>
      </c>
      <c r="G613" s="291"/>
      <c r="H613" s="292" t="str">
        <f t="shared" si="27"/>
        <v>_</v>
      </c>
      <c r="I613" s="292" t="str">
        <f t="shared" si="28"/>
        <v>_</v>
      </c>
      <c r="J613" s="581">
        <f t="shared" si="29"/>
        <v>0</v>
      </c>
    </row>
    <row r="614" spans="1:10" ht="18" customHeight="1" x14ac:dyDescent="0.2">
      <c r="A614" s="287"/>
      <c r="B614" s="288"/>
      <c r="C614" s="293"/>
      <c r="D614" s="290"/>
      <c r="E614" s="291"/>
      <c r="F614" s="290" t="s">
        <v>340</v>
      </c>
      <c r="G614" s="291"/>
      <c r="H614" s="292" t="str">
        <f t="shared" si="27"/>
        <v>_</v>
      </c>
      <c r="I614" s="292" t="str">
        <f t="shared" si="28"/>
        <v>_</v>
      </c>
      <c r="J614" s="581">
        <f t="shared" si="29"/>
        <v>0</v>
      </c>
    </row>
    <row r="615" spans="1:10" ht="18" customHeight="1" x14ac:dyDescent="0.2">
      <c r="A615" s="287"/>
      <c r="B615" s="288"/>
      <c r="C615" s="289"/>
      <c r="D615" s="290"/>
      <c r="E615" s="291"/>
      <c r="F615" s="290" t="s">
        <v>340</v>
      </c>
      <c r="G615" s="291"/>
      <c r="H615" s="292" t="str">
        <f t="shared" si="27"/>
        <v>_</v>
      </c>
      <c r="I615" s="292" t="str">
        <f t="shared" si="28"/>
        <v>_</v>
      </c>
      <c r="J615" s="581">
        <f t="shared" si="29"/>
        <v>0</v>
      </c>
    </row>
    <row r="616" spans="1:10" ht="18" customHeight="1" x14ac:dyDescent="0.2">
      <c r="A616" s="287"/>
      <c r="B616" s="288"/>
      <c r="C616" s="293"/>
      <c r="D616" s="290"/>
      <c r="E616" s="291"/>
      <c r="F616" s="290" t="s">
        <v>340</v>
      </c>
      <c r="G616" s="291"/>
      <c r="H616" s="292" t="str">
        <f t="shared" si="27"/>
        <v>_</v>
      </c>
      <c r="I616" s="292" t="str">
        <f t="shared" si="28"/>
        <v>_</v>
      </c>
      <c r="J616" s="581">
        <f t="shared" si="29"/>
        <v>0</v>
      </c>
    </row>
    <row r="617" spans="1:10" ht="18" customHeight="1" x14ac:dyDescent="0.2">
      <c r="A617" s="287"/>
      <c r="B617" s="288"/>
      <c r="C617" s="289"/>
      <c r="D617" s="290"/>
      <c r="E617" s="291"/>
      <c r="F617" s="290" t="s">
        <v>340</v>
      </c>
      <c r="G617" s="291"/>
      <c r="H617" s="292" t="str">
        <f t="shared" si="27"/>
        <v>_</v>
      </c>
      <c r="I617" s="292" t="str">
        <f t="shared" si="28"/>
        <v>_</v>
      </c>
      <c r="J617" s="581">
        <f t="shared" si="29"/>
        <v>0</v>
      </c>
    </row>
    <row r="618" spans="1:10" ht="18" customHeight="1" x14ac:dyDescent="0.2">
      <c r="A618" s="287"/>
      <c r="B618" s="288"/>
      <c r="C618" s="293"/>
      <c r="D618" s="290"/>
      <c r="E618" s="291"/>
      <c r="F618" s="290" t="s">
        <v>340</v>
      </c>
      <c r="G618" s="291"/>
      <c r="H618" s="292" t="str">
        <f t="shared" si="27"/>
        <v>_</v>
      </c>
      <c r="I618" s="292" t="str">
        <f t="shared" si="28"/>
        <v>_</v>
      </c>
      <c r="J618" s="581">
        <f t="shared" si="29"/>
        <v>0</v>
      </c>
    </row>
    <row r="619" spans="1:10" ht="18" customHeight="1" x14ac:dyDescent="0.2">
      <c r="A619" s="287"/>
      <c r="B619" s="288"/>
      <c r="C619" s="289"/>
      <c r="D619" s="290"/>
      <c r="E619" s="291"/>
      <c r="F619" s="290" t="s">
        <v>340</v>
      </c>
      <c r="G619" s="291"/>
      <c r="H619" s="292" t="str">
        <f t="shared" si="27"/>
        <v>_</v>
      </c>
      <c r="I619" s="292" t="str">
        <f t="shared" si="28"/>
        <v>_</v>
      </c>
      <c r="J619" s="581">
        <f t="shared" si="29"/>
        <v>0</v>
      </c>
    </row>
    <row r="620" spans="1:10" ht="18" customHeight="1" x14ac:dyDescent="0.2">
      <c r="A620" s="287"/>
      <c r="B620" s="288"/>
      <c r="C620" s="293"/>
      <c r="D620" s="290"/>
      <c r="E620" s="291"/>
      <c r="F620" s="290" t="s">
        <v>340</v>
      </c>
      <c r="G620" s="291"/>
      <c r="H620" s="292" t="str">
        <f t="shared" si="27"/>
        <v>_</v>
      </c>
      <c r="I620" s="292" t="str">
        <f t="shared" si="28"/>
        <v>_</v>
      </c>
      <c r="J620" s="581">
        <f t="shared" si="29"/>
        <v>0</v>
      </c>
    </row>
    <row r="621" spans="1:10" ht="18" customHeight="1" x14ac:dyDescent="0.2">
      <c r="A621" s="287"/>
      <c r="B621" s="288"/>
      <c r="C621" s="289"/>
      <c r="D621" s="290"/>
      <c r="E621" s="291"/>
      <c r="F621" s="290" t="s">
        <v>340</v>
      </c>
      <c r="G621" s="291"/>
      <c r="H621" s="292" t="str">
        <f t="shared" si="27"/>
        <v>_</v>
      </c>
      <c r="I621" s="292" t="str">
        <f t="shared" si="28"/>
        <v>_</v>
      </c>
      <c r="J621" s="581">
        <f t="shared" si="29"/>
        <v>0</v>
      </c>
    </row>
    <row r="622" spans="1:10" ht="18" customHeight="1" x14ac:dyDescent="0.2">
      <c r="A622" s="287"/>
      <c r="B622" s="288"/>
      <c r="C622" s="293"/>
      <c r="D622" s="290"/>
      <c r="E622" s="291"/>
      <c r="F622" s="290" t="s">
        <v>340</v>
      </c>
      <c r="G622" s="291"/>
      <c r="H622" s="292" t="str">
        <f t="shared" si="27"/>
        <v>_</v>
      </c>
      <c r="I622" s="292" t="str">
        <f t="shared" si="28"/>
        <v>_</v>
      </c>
      <c r="J622" s="581">
        <f t="shared" si="29"/>
        <v>0</v>
      </c>
    </row>
    <row r="623" spans="1:10" ht="18" customHeight="1" x14ac:dyDescent="0.2">
      <c r="A623" s="287"/>
      <c r="B623" s="288"/>
      <c r="C623" s="289"/>
      <c r="D623" s="290"/>
      <c r="E623" s="291"/>
      <c r="F623" s="290" t="s">
        <v>340</v>
      </c>
      <c r="G623" s="291"/>
      <c r="H623" s="292" t="str">
        <f t="shared" si="27"/>
        <v>_</v>
      </c>
      <c r="I623" s="292" t="str">
        <f t="shared" si="28"/>
        <v>_</v>
      </c>
      <c r="J623" s="581">
        <f t="shared" si="29"/>
        <v>0</v>
      </c>
    </row>
    <row r="624" spans="1:10" ht="18" customHeight="1" x14ac:dyDescent="0.2">
      <c r="A624" s="287"/>
      <c r="B624" s="288"/>
      <c r="C624" s="293"/>
      <c r="D624" s="290"/>
      <c r="E624" s="291"/>
      <c r="F624" s="290" t="s">
        <v>340</v>
      </c>
      <c r="G624" s="291"/>
      <c r="H624" s="292" t="str">
        <f t="shared" si="27"/>
        <v>_</v>
      </c>
      <c r="I624" s="292" t="str">
        <f t="shared" si="28"/>
        <v>_</v>
      </c>
      <c r="J624" s="581">
        <f t="shared" si="29"/>
        <v>0</v>
      </c>
    </row>
    <row r="625" spans="1:10" ht="18" customHeight="1" x14ac:dyDescent="0.2">
      <c r="A625" s="287"/>
      <c r="B625" s="288"/>
      <c r="C625" s="289"/>
      <c r="D625" s="290"/>
      <c r="E625" s="291"/>
      <c r="F625" s="290" t="s">
        <v>340</v>
      </c>
      <c r="G625" s="291"/>
      <c r="H625" s="292" t="str">
        <f t="shared" si="27"/>
        <v>_</v>
      </c>
      <c r="I625" s="292" t="str">
        <f t="shared" si="28"/>
        <v>_</v>
      </c>
      <c r="J625" s="581">
        <f t="shared" si="29"/>
        <v>0</v>
      </c>
    </row>
    <row r="626" spans="1:10" ht="18" customHeight="1" x14ac:dyDescent="0.2">
      <c r="A626" s="287"/>
      <c r="B626" s="288"/>
      <c r="C626" s="293"/>
      <c r="D626" s="290"/>
      <c r="E626" s="291"/>
      <c r="F626" s="290" t="s">
        <v>340</v>
      </c>
      <c r="G626" s="291"/>
      <c r="H626" s="292" t="str">
        <f t="shared" si="27"/>
        <v>_</v>
      </c>
      <c r="I626" s="292" t="str">
        <f t="shared" si="28"/>
        <v>_</v>
      </c>
      <c r="J626" s="581">
        <f t="shared" si="29"/>
        <v>0</v>
      </c>
    </row>
    <row r="627" spans="1:10" ht="18" customHeight="1" x14ac:dyDescent="0.2">
      <c r="A627" s="287"/>
      <c r="B627" s="288"/>
      <c r="C627" s="289"/>
      <c r="D627" s="290"/>
      <c r="E627" s="291"/>
      <c r="F627" s="290" t="s">
        <v>340</v>
      </c>
      <c r="G627" s="291"/>
      <c r="H627" s="292" t="str">
        <f t="shared" si="27"/>
        <v>_</v>
      </c>
      <c r="I627" s="292" t="str">
        <f t="shared" si="28"/>
        <v>_</v>
      </c>
      <c r="J627" s="581">
        <f t="shared" si="29"/>
        <v>0</v>
      </c>
    </row>
    <row r="628" spans="1:10" ht="18" customHeight="1" x14ac:dyDescent="0.2">
      <c r="A628" s="287"/>
      <c r="B628" s="288"/>
      <c r="C628" s="293"/>
      <c r="D628" s="290"/>
      <c r="E628" s="291"/>
      <c r="F628" s="290" t="s">
        <v>340</v>
      </c>
      <c r="G628" s="291"/>
      <c r="H628" s="292" t="str">
        <f t="shared" si="27"/>
        <v>_</v>
      </c>
      <c r="I628" s="292" t="str">
        <f t="shared" si="28"/>
        <v>_</v>
      </c>
      <c r="J628" s="581">
        <f t="shared" si="29"/>
        <v>0</v>
      </c>
    </row>
    <row r="629" spans="1:10" ht="18" customHeight="1" x14ac:dyDescent="0.2">
      <c r="A629" s="287"/>
      <c r="B629" s="288"/>
      <c r="C629" s="289"/>
      <c r="D629" s="290"/>
      <c r="E629" s="291"/>
      <c r="F629" s="290" t="s">
        <v>340</v>
      </c>
      <c r="G629" s="291"/>
      <c r="H629" s="292" t="str">
        <f t="shared" si="27"/>
        <v>_</v>
      </c>
      <c r="I629" s="292" t="str">
        <f t="shared" si="28"/>
        <v>_</v>
      </c>
      <c r="J629" s="581">
        <f t="shared" si="29"/>
        <v>0</v>
      </c>
    </row>
    <row r="630" spans="1:10" ht="18" customHeight="1" x14ac:dyDescent="0.2">
      <c r="A630" s="287"/>
      <c r="B630" s="288"/>
      <c r="C630" s="293"/>
      <c r="D630" s="290"/>
      <c r="E630" s="291"/>
      <c r="F630" s="290" t="s">
        <v>340</v>
      </c>
      <c r="G630" s="291"/>
      <c r="H630" s="292" t="str">
        <f t="shared" si="27"/>
        <v>_</v>
      </c>
      <c r="I630" s="292" t="str">
        <f t="shared" si="28"/>
        <v>_</v>
      </c>
      <c r="J630" s="581">
        <f t="shared" si="29"/>
        <v>0</v>
      </c>
    </row>
    <row r="631" spans="1:10" ht="18" customHeight="1" x14ac:dyDescent="0.2">
      <c r="A631" s="287"/>
      <c r="B631" s="288"/>
      <c r="C631" s="289"/>
      <c r="D631" s="290"/>
      <c r="E631" s="291"/>
      <c r="F631" s="290" t="s">
        <v>340</v>
      </c>
      <c r="G631" s="291"/>
      <c r="H631" s="292" t="str">
        <f t="shared" si="27"/>
        <v>_</v>
      </c>
      <c r="I631" s="292" t="str">
        <f t="shared" si="28"/>
        <v>_</v>
      </c>
      <c r="J631" s="581">
        <f t="shared" si="29"/>
        <v>0</v>
      </c>
    </row>
    <row r="632" spans="1:10" ht="18" customHeight="1" x14ac:dyDescent="0.2">
      <c r="A632" s="287"/>
      <c r="B632" s="288"/>
      <c r="C632" s="293"/>
      <c r="D632" s="290"/>
      <c r="E632" s="291"/>
      <c r="F632" s="290" t="s">
        <v>340</v>
      </c>
      <c r="G632" s="291"/>
      <c r="H632" s="292" t="str">
        <f t="shared" si="27"/>
        <v>_</v>
      </c>
      <c r="I632" s="292" t="str">
        <f t="shared" si="28"/>
        <v>_</v>
      </c>
      <c r="J632" s="581">
        <f t="shared" si="29"/>
        <v>0</v>
      </c>
    </row>
    <row r="633" spans="1:10" ht="18" customHeight="1" x14ac:dyDescent="0.2">
      <c r="A633" s="287"/>
      <c r="B633" s="288"/>
      <c r="C633" s="289"/>
      <c r="D633" s="290"/>
      <c r="E633" s="291"/>
      <c r="F633" s="290" t="s">
        <v>340</v>
      </c>
      <c r="G633" s="291"/>
      <c r="H633" s="292" t="str">
        <f t="shared" si="27"/>
        <v>_</v>
      </c>
      <c r="I633" s="292" t="str">
        <f t="shared" si="28"/>
        <v>_</v>
      </c>
      <c r="J633" s="581">
        <f t="shared" si="29"/>
        <v>0</v>
      </c>
    </row>
    <row r="634" spans="1:10" ht="18" customHeight="1" x14ac:dyDescent="0.2">
      <c r="A634" s="287"/>
      <c r="B634" s="288"/>
      <c r="C634" s="293"/>
      <c r="D634" s="290"/>
      <c r="E634" s="291"/>
      <c r="F634" s="290" t="s">
        <v>340</v>
      </c>
      <c r="G634" s="291"/>
      <c r="H634" s="292" t="str">
        <f t="shared" si="27"/>
        <v>_</v>
      </c>
      <c r="I634" s="292" t="str">
        <f t="shared" si="28"/>
        <v>_</v>
      </c>
      <c r="J634" s="581">
        <f t="shared" si="29"/>
        <v>0</v>
      </c>
    </row>
    <row r="635" spans="1:10" ht="18" customHeight="1" x14ac:dyDescent="0.2">
      <c r="A635" s="287"/>
      <c r="B635" s="288"/>
      <c r="C635" s="289"/>
      <c r="D635" s="290"/>
      <c r="E635" s="291"/>
      <c r="F635" s="290" t="s">
        <v>340</v>
      </c>
      <c r="G635" s="291"/>
      <c r="H635" s="292" t="str">
        <f t="shared" si="27"/>
        <v>_</v>
      </c>
      <c r="I635" s="292" t="str">
        <f t="shared" si="28"/>
        <v>_</v>
      </c>
      <c r="J635" s="581">
        <f t="shared" si="29"/>
        <v>0</v>
      </c>
    </row>
    <row r="636" spans="1:10" ht="18" customHeight="1" x14ac:dyDescent="0.2">
      <c r="A636" s="287"/>
      <c r="B636" s="288"/>
      <c r="C636" s="293"/>
      <c r="D636" s="290"/>
      <c r="E636" s="291"/>
      <c r="F636" s="290" t="s">
        <v>340</v>
      </c>
      <c r="G636" s="291"/>
      <c r="H636" s="292" t="str">
        <f t="shared" si="27"/>
        <v>_</v>
      </c>
      <c r="I636" s="292" t="str">
        <f t="shared" si="28"/>
        <v>_</v>
      </c>
      <c r="J636" s="581">
        <f t="shared" si="29"/>
        <v>0</v>
      </c>
    </row>
    <row r="637" spans="1:10" ht="18" customHeight="1" x14ac:dyDescent="0.2">
      <c r="A637" s="287"/>
      <c r="B637" s="288"/>
      <c r="C637" s="289"/>
      <c r="D637" s="290"/>
      <c r="E637" s="291"/>
      <c r="F637" s="290" t="s">
        <v>340</v>
      </c>
      <c r="G637" s="291"/>
      <c r="H637" s="292" t="str">
        <f t="shared" si="27"/>
        <v>_</v>
      </c>
      <c r="I637" s="292" t="str">
        <f t="shared" si="28"/>
        <v>_</v>
      </c>
      <c r="J637" s="581">
        <f t="shared" si="29"/>
        <v>0</v>
      </c>
    </row>
    <row r="638" spans="1:10" ht="18" customHeight="1" x14ac:dyDescent="0.2">
      <c r="A638" s="287"/>
      <c r="B638" s="288"/>
      <c r="C638" s="293"/>
      <c r="D638" s="290"/>
      <c r="E638" s="291"/>
      <c r="F638" s="290" t="s">
        <v>340</v>
      </c>
      <c r="G638" s="291"/>
      <c r="H638" s="292" t="str">
        <f t="shared" si="27"/>
        <v>_</v>
      </c>
      <c r="I638" s="292" t="str">
        <f t="shared" si="28"/>
        <v>_</v>
      </c>
      <c r="J638" s="581">
        <f t="shared" si="29"/>
        <v>0</v>
      </c>
    </row>
    <row r="639" spans="1:10" ht="18" customHeight="1" x14ac:dyDescent="0.2">
      <c r="A639" s="287"/>
      <c r="B639" s="288"/>
      <c r="C639" s="289"/>
      <c r="D639" s="290"/>
      <c r="E639" s="291"/>
      <c r="F639" s="290" t="s">
        <v>340</v>
      </c>
      <c r="G639" s="291"/>
      <c r="H639" s="292" t="str">
        <f t="shared" si="27"/>
        <v>_</v>
      </c>
      <c r="I639" s="292" t="str">
        <f t="shared" si="28"/>
        <v>_</v>
      </c>
      <c r="J639" s="581">
        <f t="shared" si="29"/>
        <v>0</v>
      </c>
    </row>
    <row r="640" spans="1:10" ht="18" customHeight="1" x14ac:dyDescent="0.2">
      <c r="A640" s="287"/>
      <c r="B640" s="288"/>
      <c r="C640" s="293"/>
      <c r="D640" s="290"/>
      <c r="E640" s="291"/>
      <c r="F640" s="290" t="s">
        <v>340</v>
      </c>
      <c r="G640" s="291"/>
      <c r="H640" s="292" t="str">
        <f t="shared" si="27"/>
        <v>_</v>
      </c>
      <c r="I640" s="292" t="str">
        <f t="shared" si="28"/>
        <v>_</v>
      </c>
      <c r="J640" s="581">
        <f t="shared" si="29"/>
        <v>0</v>
      </c>
    </row>
    <row r="641" spans="1:10" ht="18" customHeight="1" x14ac:dyDescent="0.2">
      <c r="A641" s="287"/>
      <c r="B641" s="288"/>
      <c r="C641" s="289"/>
      <c r="D641" s="290"/>
      <c r="E641" s="291"/>
      <c r="F641" s="290" t="s">
        <v>340</v>
      </c>
      <c r="G641" s="291"/>
      <c r="H641" s="292" t="str">
        <f t="shared" si="27"/>
        <v>_</v>
      </c>
      <c r="I641" s="292" t="str">
        <f t="shared" si="28"/>
        <v>_</v>
      </c>
      <c r="J641" s="581">
        <f t="shared" si="29"/>
        <v>0</v>
      </c>
    </row>
    <row r="642" spans="1:10" ht="18" customHeight="1" x14ac:dyDescent="0.2">
      <c r="A642" s="287"/>
      <c r="B642" s="288"/>
      <c r="C642" s="293"/>
      <c r="D642" s="290"/>
      <c r="E642" s="291"/>
      <c r="F642" s="290" t="s">
        <v>340</v>
      </c>
      <c r="G642" s="291"/>
      <c r="H642" s="292" t="str">
        <f t="shared" si="27"/>
        <v>_</v>
      </c>
      <c r="I642" s="292" t="str">
        <f t="shared" si="28"/>
        <v>_</v>
      </c>
      <c r="J642" s="581">
        <f t="shared" si="29"/>
        <v>0</v>
      </c>
    </row>
    <row r="643" spans="1:10" ht="18" customHeight="1" x14ac:dyDescent="0.2">
      <c r="A643" s="287"/>
      <c r="B643" s="288"/>
      <c r="C643" s="289"/>
      <c r="D643" s="290"/>
      <c r="E643" s="291"/>
      <c r="F643" s="290" t="s">
        <v>340</v>
      </c>
      <c r="G643" s="291"/>
      <c r="H643" s="292" t="str">
        <f t="shared" si="27"/>
        <v>_</v>
      </c>
      <c r="I643" s="292" t="str">
        <f t="shared" si="28"/>
        <v>_</v>
      </c>
      <c r="J643" s="581">
        <f t="shared" si="29"/>
        <v>0</v>
      </c>
    </row>
    <row r="644" spans="1:10" ht="18" customHeight="1" x14ac:dyDescent="0.2">
      <c r="A644" s="287"/>
      <c r="B644" s="288"/>
      <c r="C644" s="293"/>
      <c r="D644" s="290"/>
      <c r="E644" s="291"/>
      <c r="F644" s="290" t="s">
        <v>340</v>
      </c>
      <c r="G644" s="291"/>
      <c r="H644" s="292" t="str">
        <f t="shared" si="27"/>
        <v>_</v>
      </c>
      <c r="I644" s="292" t="str">
        <f t="shared" si="28"/>
        <v>_</v>
      </c>
      <c r="J644" s="581">
        <f t="shared" si="29"/>
        <v>0</v>
      </c>
    </row>
    <row r="645" spans="1:10" ht="18" customHeight="1" x14ac:dyDescent="0.2">
      <c r="A645" s="287"/>
      <c r="B645" s="288"/>
      <c r="C645" s="289"/>
      <c r="D645" s="290"/>
      <c r="E645" s="291"/>
      <c r="F645" s="290" t="s">
        <v>340</v>
      </c>
      <c r="G645" s="291"/>
      <c r="H645" s="292" t="str">
        <f t="shared" si="27"/>
        <v>_</v>
      </c>
      <c r="I645" s="292" t="str">
        <f t="shared" si="28"/>
        <v>_</v>
      </c>
      <c r="J645" s="581">
        <f t="shared" si="29"/>
        <v>0</v>
      </c>
    </row>
    <row r="646" spans="1:10" ht="18" customHeight="1" x14ac:dyDescent="0.2">
      <c r="A646" s="287"/>
      <c r="B646" s="288"/>
      <c r="C646" s="293"/>
      <c r="D646" s="290"/>
      <c r="E646" s="291"/>
      <c r="F646" s="290" t="s">
        <v>340</v>
      </c>
      <c r="G646" s="291"/>
      <c r="H646" s="292" t="str">
        <f t="shared" ref="H646:H709" si="30">CONCATENATE(A646,"_",LEFT(E646,2))</f>
        <v>_</v>
      </c>
      <c r="I646" s="292" t="str">
        <f t="shared" ref="I646:I709" si="31">CONCATENATE(A646,"_",LEFT(G646, 2))</f>
        <v>_</v>
      </c>
      <c r="J646" s="581">
        <f t="shared" si="29"/>
        <v>0</v>
      </c>
    </row>
    <row r="647" spans="1:10" ht="18" customHeight="1" x14ac:dyDescent="0.2">
      <c r="A647" s="287"/>
      <c r="B647" s="288"/>
      <c r="C647" s="289"/>
      <c r="D647" s="290"/>
      <c r="E647" s="291"/>
      <c r="F647" s="290" t="s">
        <v>340</v>
      </c>
      <c r="G647" s="291"/>
      <c r="H647" s="292" t="str">
        <f t="shared" si="30"/>
        <v>_</v>
      </c>
      <c r="I647" s="292" t="str">
        <f t="shared" si="31"/>
        <v>_</v>
      </c>
      <c r="J647" s="581">
        <f t="shared" ref="J647:J710" si="32" xml:space="preserve"> J646+N(D647)-N(F647)</f>
        <v>0</v>
      </c>
    </row>
    <row r="648" spans="1:10" ht="18" customHeight="1" x14ac:dyDescent="0.2">
      <c r="A648" s="287"/>
      <c r="B648" s="288"/>
      <c r="C648" s="293"/>
      <c r="D648" s="290"/>
      <c r="E648" s="291"/>
      <c r="F648" s="290" t="s">
        <v>340</v>
      </c>
      <c r="G648" s="291"/>
      <c r="H648" s="292" t="str">
        <f t="shared" si="30"/>
        <v>_</v>
      </c>
      <c r="I648" s="292" t="str">
        <f t="shared" si="31"/>
        <v>_</v>
      </c>
      <c r="J648" s="581">
        <f t="shared" si="32"/>
        <v>0</v>
      </c>
    </row>
    <row r="649" spans="1:10" ht="18" customHeight="1" x14ac:dyDescent="0.2">
      <c r="A649" s="287"/>
      <c r="B649" s="288"/>
      <c r="C649" s="289"/>
      <c r="D649" s="290"/>
      <c r="E649" s="291"/>
      <c r="F649" s="290" t="s">
        <v>340</v>
      </c>
      <c r="G649" s="291"/>
      <c r="H649" s="292" t="str">
        <f t="shared" si="30"/>
        <v>_</v>
      </c>
      <c r="I649" s="292" t="str">
        <f t="shared" si="31"/>
        <v>_</v>
      </c>
      <c r="J649" s="581">
        <f t="shared" si="32"/>
        <v>0</v>
      </c>
    </row>
    <row r="650" spans="1:10" ht="18" customHeight="1" x14ac:dyDescent="0.2">
      <c r="A650" s="287"/>
      <c r="B650" s="288"/>
      <c r="C650" s="293"/>
      <c r="D650" s="290"/>
      <c r="E650" s="291"/>
      <c r="F650" s="290" t="s">
        <v>340</v>
      </c>
      <c r="G650" s="291"/>
      <c r="H650" s="292" t="str">
        <f t="shared" si="30"/>
        <v>_</v>
      </c>
      <c r="I650" s="292" t="str">
        <f t="shared" si="31"/>
        <v>_</v>
      </c>
      <c r="J650" s="581">
        <f t="shared" si="32"/>
        <v>0</v>
      </c>
    </row>
    <row r="651" spans="1:10" ht="18" customHeight="1" x14ac:dyDescent="0.2">
      <c r="A651" s="287"/>
      <c r="B651" s="288"/>
      <c r="C651" s="289"/>
      <c r="D651" s="290"/>
      <c r="E651" s="291"/>
      <c r="F651" s="290" t="s">
        <v>340</v>
      </c>
      <c r="G651" s="291"/>
      <c r="H651" s="292" t="str">
        <f t="shared" si="30"/>
        <v>_</v>
      </c>
      <c r="I651" s="292" t="str">
        <f t="shared" si="31"/>
        <v>_</v>
      </c>
      <c r="J651" s="581">
        <f t="shared" si="32"/>
        <v>0</v>
      </c>
    </row>
    <row r="652" spans="1:10" ht="18" customHeight="1" x14ac:dyDescent="0.2">
      <c r="A652" s="287"/>
      <c r="B652" s="288"/>
      <c r="C652" s="293"/>
      <c r="D652" s="290"/>
      <c r="E652" s="291"/>
      <c r="F652" s="290" t="s">
        <v>340</v>
      </c>
      <c r="G652" s="291"/>
      <c r="H652" s="292" t="str">
        <f t="shared" si="30"/>
        <v>_</v>
      </c>
      <c r="I652" s="292" t="str">
        <f t="shared" si="31"/>
        <v>_</v>
      </c>
      <c r="J652" s="581">
        <f t="shared" si="32"/>
        <v>0</v>
      </c>
    </row>
    <row r="653" spans="1:10" ht="18" customHeight="1" x14ac:dyDescent="0.2">
      <c r="A653" s="287"/>
      <c r="B653" s="288"/>
      <c r="C653" s="289"/>
      <c r="D653" s="290"/>
      <c r="E653" s="291"/>
      <c r="F653" s="290" t="s">
        <v>340</v>
      </c>
      <c r="G653" s="291"/>
      <c r="H653" s="292" t="str">
        <f t="shared" si="30"/>
        <v>_</v>
      </c>
      <c r="I653" s="292" t="str">
        <f t="shared" si="31"/>
        <v>_</v>
      </c>
      <c r="J653" s="581">
        <f t="shared" si="32"/>
        <v>0</v>
      </c>
    </row>
    <row r="654" spans="1:10" ht="18" customHeight="1" x14ac:dyDescent="0.2">
      <c r="A654" s="287"/>
      <c r="B654" s="288"/>
      <c r="C654" s="293"/>
      <c r="D654" s="290"/>
      <c r="E654" s="291"/>
      <c r="F654" s="290" t="s">
        <v>340</v>
      </c>
      <c r="G654" s="291"/>
      <c r="H654" s="292" t="str">
        <f t="shared" si="30"/>
        <v>_</v>
      </c>
      <c r="I654" s="292" t="str">
        <f t="shared" si="31"/>
        <v>_</v>
      </c>
      <c r="J654" s="581">
        <f t="shared" si="32"/>
        <v>0</v>
      </c>
    </row>
    <row r="655" spans="1:10" ht="18" customHeight="1" x14ac:dyDescent="0.2">
      <c r="A655" s="287"/>
      <c r="B655" s="288"/>
      <c r="C655" s="289"/>
      <c r="D655" s="290"/>
      <c r="E655" s="291"/>
      <c r="F655" s="290" t="s">
        <v>340</v>
      </c>
      <c r="G655" s="291"/>
      <c r="H655" s="292" t="str">
        <f t="shared" si="30"/>
        <v>_</v>
      </c>
      <c r="I655" s="292" t="str">
        <f t="shared" si="31"/>
        <v>_</v>
      </c>
      <c r="J655" s="581">
        <f t="shared" si="32"/>
        <v>0</v>
      </c>
    </row>
    <row r="656" spans="1:10" ht="18" customHeight="1" x14ac:dyDescent="0.2">
      <c r="A656" s="287"/>
      <c r="B656" s="288"/>
      <c r="C656" s="293"/>
      <c r="D656" s="290"/>
      <c r="E656" s="291"/>
      <c r="F656" s="290" t="s">
        <v>340</v>
      </c>
      <c r="G656" s="291"/>
      <c r="H656" s="292" t="str">
        <f t="shared" si="30"/>
        <v>_</v>
      </c>
      <c r="I656" s="292" t="str">
        <f t="shared" si="31"/>
        <v>_</v>
      </c>
      <c r="J656" s="581">
        <f t="shared" si="32"/>
        <v>0</v>
      </c>
    </row>
    <row r="657" spans="1:10" ht="18" customHeight="1" x14ac:dyDescent="0.2">
      <c r="A657" s="287"/>
      <c r="B657" s="288"/>
      <c r="C657" s="289"/>
      <c r="D657" s="290"/>
      <c r="E657" s="291"/>
      <c r="F657" s="290" t="s">
        <v>340</v>
      </c>
      <c r="G657" s="291"/>
      <c r="H657" s="292" t="str">
        <f t="shared" si="30"/>
        <v>_</v>
      </c>
      <c r="I657" s="292" t="str">
        <f t="shared" si="31"/>
        <v>_</v>
      </c>
      <c r="J657" s="581">
        <f t="shared" si="32"/>
        <v>0</v>
      </c>
    </row>
    <row r="658" spans="1:10" ht="18" customHeight="1" x14ac:dyDescent="0.2">
      <c r="A658" s="287"/>
      <c r="B658" s="288"/>
      <c r="C658" s="293"/>
      <c r="D658" s="290"/>
      <c r="E658" s="291"/>
      <c r="F658" s="290" t="s">
        <v>340</v>
      </c>
      <c r="G658" s="291"/>
      <c r="H658" s="292" t="str">
        <f t="shared" si="30"/>
        <v>_</v>
      </c>
      <c r="I658" s="292" t="str">
        <f t="shared" si="31"/>
        <v>_</v>
      </c>
      <c r="J658" s="581">
        <f t="shared" si="32"/>
        <v>0</v>
      </c>
    </row>
    <row r="659" spans="1:10" ht="18" customHeight="1" x14ac:dyDescent="0.2">
      <c r="A659" s="287"/>
      <c r="B659" s="288"/>
      <c r="C659" s="289"/>
      <c r="D659" s="290"/>
      <c r="E659" s="291"/>
      <c r="F659" s="290" t="s">
        <v>340</v>
      </c>
      <c r="G659" s="291"/>
      <c r="H659" s="292" t="str">
        <f t="shared" si="30"/>
        <v>_</v>
      </c>
      <c r="I659" s="292" t="str">
        <f t="shared" si="31"/>
        <v>_</v>
      </c>
      <c r="J659" s="581">
        <f t="shared" si="32"/>
        <v>0</v>
      </c>
    </row>
    <row r="660" spans="1:10" ht="18" customHeight="1" x14ac:dyDescent="0.2">
      <c r="A660" s="287"/>
      <c r="B660" s="288"/>
      <c r="C660" s="293"/>
      <c r="D660" s="290"/>
      <c r="E660" s="291"/>
      <c r="F660" s="290" t="s">
        <v>340</v>
      </c>
      <c r="G660" s="291"/>
      <c r="H660" s="292" t="str">
        <f t="shared" si="30"/>
        <v>_</v>
      </c>
      <c r="I660" s="292" t="str">
        <f t="shared" si="31"/>
        <v>_</v>
      </c>
      <c r="J660" s="581">
        <f t="shared" si="32"/>
        <v>0</v>
      </c>
    </row>
    <row r="661" spans="1:10" ht="18" customHeight="1" x14ac:dyDescent="0.2">
      <c r="A661" s="287"/>
      <c r="B661" s="288"/>
      <c r="C661" s="289"/>
      <c r="D661" s="290"/>
      <c r="E661" s="291"/>
      <c r="F661" s="290" t="s">
        <v>340</v>
      </c>
      <c r="G661" s="291"/>
      <c r="H661" s="292" t="str">
        <f t="shared" si="30"/>
        <v>_</v>
      </c>
      <c r="I661" s="292" t="str">
        <f t="shared" si="31"/>
        <v>_</v>
      </c>
      <c r="J661" s="581">
        <f t="shared" si="32"/>
        <v>0</v>
      </c>
    </row>
    <row r="662" spans="1:10" ht="18" customHeight="1" x14ac:dyDescent="0.2">
      <c r="A662" s="287"/>
      <c r="B662" s="288"/>
      <c r="C662" s="293"/>
      <c r="D662" s="290"/>
      <c r="E662" s="291"/>
      <c r="F662" s="290" t="s">
        <v>340</v>
      </c>
      <c r="G662" s="291"/>
      <c r="H662" s="292" t="str">
        <f t="shared" si="30"/>
        <v>_</v>
      </c>
      <c r="I662" s="292" t="str">
        <f t="shared" si="31"/>
        <v>_</v>
      </c>
      <c r="J662" s="581">
        <f t="shared" si="32"/>
        <v>0</v>
      </c>
    </row>
    <row r="663" spans="1:10" ht="18" customHeight="1" x14ac:dyDescent="0.2">
      <c r="A663" s="287"/>
      <c r="B663" s="288"/>
      <c r="C663" s="289"/>
      <c r="D663" s="290"/>
      <c r="E663" s="291"/>
      <c r="F663" s="290" t="s">
        <v>340</v>
      </c>
      <c r="G663" s="291"/>
      <c r="H663" s="292" t="str">
        <f t="shared" si="30"/>
        <v>_</v>
      </c>
      <c r="I663" s="292" t="str">
        <f t="shared" si="31"/>
        <v>_</v>
      </c>
      <c r="J663" s="581">
        <f t="shared" si="32"/>
        <v>0</v>
      </c>
    </row>
    <row r="664" spans="1:10" ht="18" customHeight="1" x14ac:dyDescent="0.2">
      <c r="A664" s="287"/>
      <c r="B664" s="288"/>
      <c r="C664" s="293"/>
      <c r="D664" s="290"/>
      <c r="E664" s="291"/>
      <c r="F664" s="290" t="s">
        <v>340</v>
      </c>
      <c r="G664" s="291"/>
      <c r="H664" s="292" t="str">
        <f t="shared" si="30"/>
        <v>_</v>
      </c>
      <c r="I664" s="292" t="str">
        <f t="shared" si="31"/>
        <v>_</v>
      </c>
      <c r="J664" s="581">
        <f t="shared" si="32"/>
        <v>0</v>
      </c>
    </row>
    <row r="665" spans="1:10" ht="18" customHeight="1" x14ac:dyDescent="0.2">
      <c r="A665" s="287"/>
      <c r="B665" s="288"/>
      <c r="C665" s="289"/>
      <c r="D665" s="290"/>
      <c r="E665" s="291"/>
      <c r="F665" s="290" t="s">
        <v>340</v>
      </c>
      <c r="G665" s="291"/>
      <c r="H665" s="292" t="str">
        <f t="shared" si="30"/>
        <v>_</v>
      </c>
      <c r="I665" s="292" t="str">
        <f t="shared" si="31"/>
        <v>_</v>
      </c>
      <c r="J665" s="581">
        <f t="shared" si="32"/>
        <v>0</v>
      </c>
    </row>
    <row r="666" spans="1:10" ht="18" customHeight="1" x14ac:dyDescent="0.2">
      <c r="A666" s="287"/>
      <c r="B666" s="288"/>
      <c r="C666" s="293"/>
      <c r="D666" s="290"/>
      <c r="E666" s="291"/>
      <c r="F666" s="290" t="s">
        <v>340</v>
      </c>
      <c r="G666" s="291"/>
      <c r="H666" s="292" t="str">
        <f t="shared" si="30"/>
        <v>_</v>
      </c>
      <c r="I666" s="292" t="str">
        <f t="shared" si="31"/>
        <v>_</v>
      </c>
      <c r="J666" s="581">
        <f t="shared" si="32"/>
        <v>0</v>
      </c>
    </row>
    <row r="667" spans="1:10" ht="18" customHeight="1" x14ac:dyDescent="0.2">
      <c r="A667" s="287"/>
      <c r="B667" s="288"/>
      <c r="C667" s="289"/>
      <c r="D667" s="290"/>
      <c r="E667" s="291"/>
      <c r="F667" s="290" t="s">
        <v>340</v>
      </c>
      <c r="G667" s="291"/>
      <c r="H667" s="292" t="str">
        <f t="shared" si="30"/>
        <v>_</v>
      </c>
      <c r="I667" s="292" t="str">
        <f t="shared" si="31"/>
        <v>_</v>
      </c>
      <c r="J667" s="581">
        <f t="shared" si="32"/>
        <v>0</v>
      </c>
    </row>
    <row r="668" spans="1:10" ht="18" customHeight="1" x14ac:dyDescent="0.2">
      <c r="A668" s="287"/>
      <c r="B668" s="288"/>
      <c r="C668" s="293"/>
      <c r="D668" s="290"/>
      <c r="E668" s="291"/>
      <c r="F668" s="290" t="s">
        <v>340</v>
      </c>
      <c r="G668" s="291"/>
      <c r="H668" s="292" t="str">
        <f t="shared" si="30"/>
        <v>_</v>
      </c>
      <c r="I668" s="292" t="str">
        <f t="shared" si="31"/>
        <v>_</v>
      </c>
      <c r="J668" s="581">
        <f t="shared" si="32"/>
        <v>0</v>
      </c>
    </row>
    <row r="669" spans="1:10" ht="18" customHeight="1" x14ac:dyDescent="0.2">
      <c r="A669" s="287"/>
      <c r="B669" s="288"/>
      <c r="C669" s="289"/>
      <c r="D669" s="290"/>
      <c r="E669" s="291"/>
      <c r="F669" s="290" t="s">
        <v>340</v>
      </c>
      <c r="G669" s="291"/>
      <c r="H669" s="292" t="str">
        <f t="shared" si="30"/>
        <v>_</v>
      </c>
      <c r="I669" s="292" t="str">
        <f t="shared" si="31"/>
        <v>_</v>
      </c>
      <c r="J669" s="581">
        <f t="shared" si="32"/>
        <v>0</v>
      </c>
    </row>
    <row r="670" spans="1:10" ht="18" customHeight="1" x14ac:dyDescent="0.2">
      <c r="A670" s="287"/>
      <c r="B670" s="288"/>
      <c r="C670" s="293"/>
      <c r="D670" s="290"/>
      <c r="E670" s="291"/>
      <c r="F670" s="290" t="s">
        <v>340</v>
      </c>
      <c r="G670" s="291"/>
      <c r="H670" s="292" t="str">
        <f t="shared" si="30"/>
        <v>_</v>
      </c>
      <c r="I670" s="292" t="str">
        <f t="shared" si="31"/>
        <v>_</v>
      </c>
      <c r="J670" s="581">
        <f t="shared" si="32"/>
        <v>0</v>
      </c>
    </row>
    <row r="671" spans="1:10" ht="18" customHeight="1" x14ac:dyDescent="0.2">
      <c r="A671" s="287"/>
      <c r="B671" s="288"/>
      <c r="C671" s="289"/>
      <c r="D671" s="290"/>
      <c r="E671" s="291"/>
      <c r="F671" s="290" t="s">
        <v>340</v>
      </c>
      <c r="G671" s="291"/>
      <c r="H671" s="292" t="str">
        <f t="shared" si="30"/>
        <v>_</v>
      </c>
      <c r="I671" s="292" t="str">
        <f t="shared" si="31"/>
        <v>_</v>
      </c>
      <c r="J671" s="581">
        <f t="shared" si="32"/>
        <v>0</v>
      </c>
    </row>
    <row r="672" spans="1:10" ht="18" customHeight="1" x14ac:dyDescent="0.2">
      <c r="A672" s="287"/>
      <c r="B672" s="288"/>
      <c r="C672" s="293"/>
      <c r="D672" s="290"/>
      <c r="E672" s="291"/>
      <c r="F672" s="290" t="s">
        <v>340</v>
      </c>
      <c r="G672" s="291"/>
      <c r="H672" s="292" t="str">
        <f t="shared" si="30"/>
        <v>_</v>
      </c>
      <c r="I672" s="292" t="str">
        <f t="shared" si="31"/>
        <v>_</v>
      </c>
      <c r="J672" s="581">
        <f t="shared" si="32"/>
        <v>0</v>
      </c>
    </row>
    <row r="673" spans="1:10" ht="18" customHeight="1" x14ac:dyDescent="0.2">
      <c r="A673" s="287"/>
      <c r="B673" s="288"/>
      <c r="C673" s="289"/>
      <c r="D673" s="290"/>
      <c r="E673" s="291"/>
      <c r="F673" s="290" t="s">
        <v>340</v>
      </c>
      <c r="G673" s="291"/>
      <c r="H673" s="292" t="str">
        <f t="shared" si="30"/>
        <v>_</v>
      </c>
      <c r="I673" s="292" t="str">
        <f t="shared" si="31"/>
        <v>_</v>
      </c>
      <c r="J673" s="581">
        <f t="shared" si="32"/>
        <v>0</v>
      </c>
    </row>
    <row r="674" spans="1:10" ht="18" customHeight="1" x14ac:dyDescent="0.2">
      <c r="A674" s="287"/>
      <c r="B674" s="288"/>
      <c r="C674" s="293"/>
      <c r="D674" s="290"/>
      <c r="E674" s="291"/>
      <c r="F674" s="290" t="s">
        <v>340</v>
      </c>
      <c r="G674" s="291"/>
      <c r="H674" s="292" t="str">
        <f t="shared" si="30"/>
        <v>_</v>
      </c>
      <c r="I674" s="292" t="str">
        <f t="shared" si="31"/>
        <v>_</v>
      </c>
      <c r="J674" s="581">
        <f t="shared" si="32"/>
        <v>0</v>
      </c>
    </row>
    <row r="675" spans="1:10" ht="18" customHeight="1" x14ac:dyDescent="0.2">
      <c r="A675" s="287"/>
      <c r="B675" s="288"/>
      <c r="C675" s="289"/>
      <c r="D675" s="290"/>
      <c r="E675" s="291"/>
      <c r="F675" s="290" t="s">
        <v>340</v>
      </c>
      <c r="G675" s="291"/>
      <c r="H675" s="292" t="str">
        <f t="shared" si="30"/>
        <v>_</v>
      </c>
      <c r="I675" s="292" t="str">
        <f t="shared" si="31"/>
        <v>_</v>
      </c>
      <c r="J675" s="581">
        <f t="shared" si="32"/>
        <v>0</v>
      </c>
    </row>
    <row r="676" spans="1:10" ht="18" customHeight="1" x14ac:dyDescent="0.2">
      <c r="A676" s="287"/>
      <c r="B676" s="288"/>
      <c r="C676" s="293"/>
      <c r="D676" s="290"/>
      <c r="E676" s="291"/>
      <c r="F676" s="290" t="s">
        <v>340</v>
      </c>
      <c r="G676" s="291"/>
      <c r="H676" s="292" t="str">
        <f t="shared" si="30"/>
        <v>_</v>
      </c>
      <c r="I676" s="292" t="str">
        <f t="shared" si="31"/>
        <v>_</v>
      </c>
      <c r="J676" s="581">
        <f t="shared" si="32"/>
        <v>0</v>
      </c>
    </row>
    <row r="677" spans="1:10" ht="18" customHeight="1" x14ac:dyDescent="0.2">
      <c r="A677" s="287"/>
      <c r="B677" s="288"/>
      <c r="C677" s="289"/>
      <c r="D677" s="290"/>
      <c r="E677" s="291"/>
      <c r="F677" s="290" t="s">
        <v>340</v>
      </c>
      <c r="G677" s="291"/>
      <c r="H677" s="292" t="str">
        <f t="shared" si="30"/>
        <v>_</v>
      </c>
      <c r="I677" s="292" t="str">
        <f t="shared" si="31"/>
        <v>_</v>
      </c>
      <c r="J677" s="581">
        <f t="shared" si="32"/>
        <v>0</v>
      </c>
    </row>
    <row r="678" spans="1:10" ht="18" customHeight="1" x14ac:dyDescent="0.2">
      <c r="A678" s="287"/>
      <c r="B678" s="288"/>
      <c r="C678" s="293"/>
      <c r="D678" s="290"/>
      <c r="E678" s="291"/>
      <c r="F678" s="290" t="s">
        <v>340</v>
      </c>
      <c r="G678" s="291"/>
      <c r="H678" s="292" t="str">
        <f t="shared" si="30"/>
        <v>_</v>
      </c>
      <c r="I678" s="292" t="str">
        <f t="shared" si="31"/>
        <v>_</v>
      </c>
      <c r="J678" s="581">
        <f t="shared" si="32"/>
        <v>0</v>
      </c>
    </row>
    <row r="679" spans="1:10" ht="18" customHeight="1" x14ac:dyDescent="0.2">
      <c r="A679" s="287"/>
      <c r="B679" s="288"/>
      <c r="C679" s="289"/>
      <c r="D679" s="290"/>
      <c r="E679" s="291"/>
      <c r="F679" s="290" t="s">
        <v>340</v>
      </c>
      <c r="G679" s="291"/>
      <c r="H679" s="292" t="str">
        <f t="shared" si="30"/>
        <v>_</v>
      </c>
      <c r="I679" s="292" t="str">
        <f t="shared" si="31"/>
        <v>_</v>
      </c>
      <c r="J679" s="581">
        <f t="shared" si="32"/>
        <v>0</v>
      </c>
    </row>
    <row r="680" spans="1:10" ht="18" customHeight="1" x14ac:dyDescent="0.2">
      <c r="A680" s="287"/>
      <c r="B680" s="288"/>
      <c r="C680" s="293"/>
      <c r="D680" s="290"/>
      <c r="E680" s="291"/>
      <c r="F680" s="290" t="s">
        <v>340</v>
      </c>
      <c r="G680" s="291"/>
      <c r="H680" s="292" t="str">
        <f t="shared" si="30"/>
        <v>_</v>
      </c>
      <c r="I680" s="292" t="str">
        <f t="shared" si="31"/>
        <v>_</v>
      </c>
      <c r="J680" s="581">
        <f t="shared" si="32"/>
        <v>0</v>
      </c>
    </row>
    <row r="681" spans="1:10" ht="18" customHeight="1" x14ac:dyDescent="0.2">
      <c r="A681" s="287"/>
      <c r="B681" s="288"/>
      <c r="C681" s="289"/>
      <c r="D681" s="290"/>
      <c r="E681" s="291"/>
      <c r="F681" s="290" t="s">
        <v>340</v>
      </c>
      <c r="G681" s="291"/>
      <c r="H681" s="292" t="str">
        <f t="shared" si="30"/>
        <v>_</v>
      </c>
      <c r="I681" s="292" t="str">
        <f t="shared" si="31"/>
        <v>_</v>
      </c>
      <c r="J681" s="581">
        <f t="shared" si="32"/>
        <v>0</v>
      </c>
    </row>
    <row r="682" spans="1:10" ht="18" customHeight="1" x14ac:dyDescent="0.2">
      <c r="A682" s="287"/>
      <c r="B682" s="288"/>
      <c r="C682" s="293"/>
      <c r="D682" s="290"/>
      <c r="E682" s="291"/>
      <c r="F682" s="290" t="s">
        <v>340</v>
      </c>
      <c r="G682" s="291"/>
      <c r="H682" s="292" t="str">
        <f t="shared" si="30"/>
        <v>_</v>
      </c>
      <c r="I682" s="292" t="str">
        <f t="shared" si="31"/>
        <v>_</v>
      </c>
      <c r="J682" s="581">
        <f t="shared" si="32"/>
        <v>0</v>
      </c>
    </row>
    <row r="683" spans="1:10" ht="18" customHeight="1" x14ac:dyDescent="0.2">
      <c r="A683" s="287"/>
      <c r="B683" s="288"/>
      <c r="C683" s="289"/>
      <c r="D683" s="290"/>
      <c r="E683" s="291"/>
      <c r="F683" s="290" t="s">
        <v>340</v>
      </c>
      <c r="G683" s="291"/>
      <c r="H683" s="292" t="str">
        <f t="shared" si="30"/>
        <v>_</v>
      </c>
      <c r="I683" s="292" t="str">
        <f t="shared" si="31"/>
        <v>_</v>
      </c>
      <c r="J683" s="581">
        <f t="shared" si="32"/>
        <v>0</v>
      </c>
    </row>
    <row r="684" spans="1:10" ht="18" customHeight="1" x14ac:dyDescent="0.2">
      <c r="A684" s="287"/>
      <c r="B684" s="288"/>
      <c r="C684" s="293"/>
      <c r="D684" s="290"/>
      <c r="E684" s="291"/>
      <c r="F684" s="290" t="s">
        <v>340</v>
      </c>
      <c r="G684" s="291"/>
      <c r="H684" s="292" t="str">
        <f t="shared" si="30"/>
        <v>_</v>
      </c>
      <c r="I684" s="292" t="str">
        <f t="shared" si="31"/>
        <v>_</v>
      </c>
      <c r="J684" s="581">
        <f t="shared" si="32"/>
        <v>0</v>
      </c>
    </row>
    <row r="685" spans="1:10" ht="18" customHeight="1" x14ac:dyDescent="0.2">
      <c r="A685" s="287"/>
      <c r="B685" s="288"/>
      <c r="C685" s="289"/>
      <c r="D685" s="290"/>
      <c r="E685" s="291"/>
      <c r="F685" s="290" t="s">
        <v>340</v>
      </c>
      <c r="G685" s="291"/>
      <c r="H685" s="292" t="str">
        <f t="shared" si="30"/>
        <v>_</v>
      </c>
      <c r="I685" s="292" t="str">
        <f t="shared" si="31"/>
        <v>_</v>
      </c>
      <c r="J685" s="581">
        <f t="shared" si="32"/>
        <v>0</v>
      </c>
    </row>
    <row r="686" spans="1:10" ht="18" customHeight="1" x14ac:dyDescent="0.2">
      <c r="A686" s="287"/>
      <c r="B686" s="288"/>
      <c r="C686" s="293"/>
      <c r="D686" s="290"/>
      <c r="E686" s="291"/>
      <c r="F686" s="290" t="s">
        <v>340</v>
      </c>
      <c r="G686" s="291"/>
      <c r="H686" s="292" t="str">
        <f t="shared" si="30"/>
        <v>_</v>
      </c>
      <c r="I686" s="292" t="str">
        <f t="shared" si="31"/>
        <v>_</v>
      </c>
      <c r="J686" s="581">
        <f t="shared" si="32"/>
        <v>0</v>
      </c>
    </row>
    <row r="687" spans="1:10" ht="18" customHeight="1" x14ac:dyDescent="0.2">
      <c r="A687" s="287"/>
      <c r="B687" s="288"/>
      <c r="C687" s="289"/>
      <c r="D687" s="290"/>
      <c r="E687" s="291"/>
      <c r="F687" s="290" t="s">
        <v>340</v>
      </c>
      <c r="G687" s="291"/>
      <c r="H687" s="292" t="str">
        <f t="shared" si="30"/>
        <v>_</v>
      </c>
      <c r="I687" s="292" t="str">
        <f t="shared" si="31"/>
        <v>_</v>
      </c>
      <c r="J687" s="581">
        <f t="shared" si="32"/>
        <v>0</v>
      </c>
    </row>
    <row r="688" spans="1:10" ht="18" customHeight="1" x14ac:dyDescent="0.2">
      <c r="A688" s="287"/>
      <c r="B688" s="288"/>
      <c r="C688" s="293"/>
      <c r="D688" s="290"/>
      <c r="E688" s="291"/>
      <c r="F688" s="290" t="s">
        <v>340</v>
      </c>
      <c r="G688" s="291"/>
      <c r="H688" s="292" t="str">
        <f t="shared" si="30"/>
        <v>_</v>
      </c>
      <c r="I688" s="292" t="str">
        <f t="shared" si="31"/>
        <v>_</v>
      </c>
      <c r="J688" s="581">
        <f t="shared" si="32"/>
        <v>0</v>
      </c>
    </row>
    <row r="689" spans="1:10" ht="18" customHeight="1" x14ac:dyDescent="0.2">
      <c r="A689" s="287"/>
      <c r="B689" s="288"/>
      <c r="C689" s="289"/>
      <c r="D689" s="290"/>
      <c r="E689" s="291"/>
      <c r="F689" s="290" t="s">
        <v>340</v>
      </c>
      <c r="G689" s="291"/>
      <c r="H689" s="292" t="str">
        <f t="shared" si="30"/>
        <v>_</v>
      </c>
      <c r="I689" s="292" t="str">
        <f t="shared" si="31"/>
        <v>_</v>
      </c>
      <c r="J689" s="581">
        <f t="shared" si="32"/>
        <v>0</v>
      </c>
    </row>
    <row r="690" spans="1:10" ht="18" customHeight="1" x14ac:dyDescent="0.2">
      <c r="A690" s="287"/>
      <c r="B690" s="288"/>
      <c r="C690" s="293"/>
      <c r="D690" s="290"/>
      <c r="E690" s="291"/>
      <c r="F690" s="290" t="s">
        <v>340</v>
      </c>
      <c r="G690" s="291"/>
      <c r="H690" s="292" t="str">
        <f t="shared" si="30"/>
        <v>_</v>
      </c>
      <c r="I690" s="292" t="str">
        <f t="shared" si="31"/>
        <v>_</v>
      </c>
      <c r="J690" s="581">
        <f t="shared" si="32"/>
        <v>0</v>
      </c>
    </row>
    <row r="691" spans="1:10" ht="18" customHeight="1" x14ac:dyDescent="0.2">
      <c r="A691" s="287"/>
      <c r="B691" s="288"/>
      <c r="C691" s="289"/>
      <c r="D691" s="290"/>
      <c r="E691" s="291"/>
      <c r="F691" s="290" t="s">
        <v>340</v>
      </c>
      <c r="G691" s="291"/>
      <c r="H691" s="292" t="str">
        <f t="shared" si="30"/>
        <v>_</v>
      </c>
      <c r="I691" s="292" t="str">
        <f t="shared" si="31"/>
        <v>_</v>
      </c>
      <c r="J691" s="581">
        <f t="shared" si="32"/>
        <v>0</v>
      </c>
    </row>
    <row r="692" spans="1:10" ht="18" customHeight="1" x14ac:dyDescent="0.2">
      <c r="A692" s="287"/>
      <c r="B692" s="288"/>
      <c r="C692" s="293"/>
      <c r="D692" s="290"/>
      <c r="E692" s="291"/>
      <c r="F692" s="290" t="s">
        <v>340</v>
      </c>
      <c r="G692" s="291"/>
      <c r="H692" s="292" t="str">
        <f t="shared" si="30"/>
        <v>_</v>
      </c>
      <c r="I692" s="292" t="str">
        <f t="shared" si="31"/>
        <v>_</v>
      </c>
      <c r="J692" s="581">
        <f t="shared" si="32"/>
        <v>0</v>
      </c>
    </row>
    <row r="693" spans="1:10" ht="18" customHeight="1" x14ac:dyDescent="0.2">
      <c r="A693" s="287"/>
      <c r="B693" s="288"/>
      <c r="C693" s="289"/>
      <c r="D693" s="290"/>
      <c r="E693" s="291"/>
      <c r="F693" s="290" t="s">
        <v>340</v>
      </c>
      <c r="G693" s="291"/>
      <c r="H693" s="292" t="str">
        <f t="shared" si="30"/>
        <v>_</v>
      </c>
      <c r="I693" s="292" t="str">
        <f t="shared" si="31"/>
        <v>_</v>
      </c>
      <c r="J693" s="581">
        <f t="shared" si="32"/>
        <v>0</v>
      </c>
    </row>
    <row r="694" spans="1:10" ht="18" customHeight="1" x14ac:dyDescent="0.2">
      <c r="A694" s="287"/>
      <c r="B694" s="288"/>
      <c r="C694" s="293"/>
      <c r="D694" s="290"/>
      <c r="E694" s="291"/>
      <c r="F694" s="290" t="s">
        <v>340</v>
      </c>
      <c r="G694" s="291"/>
      <c r="H694" s="292" t="str">
        <f t="shared" si="30"/>
        <v>_</v>
      </c>
      <c r="I694" s="292" t="str">
        <f t="shared" si="31"/>
        <v>_</v>
      </c>
      <c r="J694" s="581">
        <f t="shared" si="32"/>
        <v>0</v>
      </c>
    </row>
    <row r="695" spans="1:10" ht="18" customHeight="1" x14ac:dyDescent="0.2">
      <c r="A695" s="287"/>
      <c r="B695" s="288"/>
      <c r="C695" s="289"/>
      <c r="D695" s="290"/>
      <c r="E695" s="291"/>
      <c r="F695" s="290" t="s">
        <v>340</v>
      </c>
      <c r="G695" s="291"/>
      <c r="H695" s="292" t="str">
        <f t="shared" si="30"/>
        <v>_</v>
      </c>
      <c r="I695" s="292" t="str">
        <f t="shared" si="31"/>
        <v>_</v>
      </c>
      <c r="J695" s="581">
        <f t="shared" si="32"/>
        <v>0</v>
      </c>
    </row>
    <row r="696" spans="1:10" ht="18" customHeight="1" x14ac:dyDescent="0.2">
      <c r="A696" s="287"/>
      <c r="B696" s="288"/>
      <c r="C696" s="293"/>
      <c r="D696" s="290"/>
      <c r="E696" s="291"/>
      <c r="F696" s="290" t="s">
        <v>340</v>
      </c>
      <c r="G696" s="291"/>
      <c r="H696" s="292" t="str">
        <f t="shared" si="30"/>
        <v>_</v>
      </c>
      <c r="I696" s="292" t="str">
        <f t="shared" si="31"/>
        <v>_</v>
      </c>
      <c r="J696" s="581">
        <f t="shared" si="32"/>
        <v>0</v>
      </c>
    </row>
    <row r="697" spans="1:10" ht="18" customHeight="1" x14ac:dyDescent="0.2">
      <c r="A697" s="287"/>
      <c r="B697" s="288"/>
      <c r="C697" s="289"/>
      <c r="D697" s="290"/>
      <c r="E697" s="291"/>
      <c r="F697" s="290" t="s">
        <v>340</v>
      </c>
      <c r="G697" s="291"/>
      <c r="H697" s="292" t="str">
        <f t="shared" si="30"/>
        <v>_</v>
      </c>
      <c r="I697" s="292" t="str">
        <f t="shared" si="31"/>
        <v>_</v>
      </c>
      <c r="J697" s="581">
        <f t="shared" si="32"/>
        <v>0</v>
      </c>
    </row>
    <row r="698" spans="1:10" ht="18" customHeight="1" x14ac:dyDescent="0.2">
      <c r="A698" s="287"/>
      <c r="B698" s="288"/>
      <c r="C698" s="293"/>
      <c r="D698" s="290"/>
      <c r="E698" s="291"/>
      <c r="F698" s="290" t="s">
        <v>340</v>
      </c>
      <c r="G698" s="291"/>
      <c r="H698" s="292" t="str">
        <f t="shared" si="30"/>
        <v>_</v>
      </c>
      <c r="I698" s="292" t="str">
        <f t="shared" si="31"/>
        <v>_</v>
      </c>
      <c r="J698" s="581">
        <f t="shared" si="32"/>
        <v>0</v>
      </c>
    </row>
    <row r="699" spans="1:10" ht="18" customHeight="1" x14ac:dyDescent="0.2">
      <c r="A699" s="287"/>
      <c r="B699" s="288"/>
      <c r="C699" s="289"/>
      <c r="D699" s="290"/>
      <c r="E699" s="291"/>
      <c r="F699" s="290" t="s">
        <v>340</v>
      </c>
      <c r="G699" s="291"/>
      <c r="H699" s="292" t="str">
        <f t="shared" si="30"/>
        <v>_</v>
      </c>
      <c r="I699" s="292" t="str">
        <f t="shared" si="31"/>
        <v>_</v>
      </c>
      <c r="J699" s="581">
        <f t="shared" si="32"/>
        <v>0</v>
      </c>
    </row>
    <row r="700" spans="1:10" ht="18" customHeight="1" x14ac:dyDescent="0.2">
      <c r="A700" s="287"/>
      <c r="B700" s="288"/>
      <c r="C700" s="293"/>
      <c r="D700" s="290"/>
      <c r="E700" s="291"/>
      <c r="F700" s="290" t="s">
        <v>340</v>
      </c>
      <c r="G700" s="291"/>
      <c r="H700" s="292" t="str">
        <f t="shared" si="30"/>
        <v>_</v>
      </c>
      <c r="I700" s="292" t="str">
        <f t="shared" si="31"/>
        <v>_</v>
      </c>
      <c r="J700" s="581">
        <f t="shared" si="32"/>
        <v>0</v>
      </c>
    </row>
    <row r="701" spans="1:10" ht="18" customHeight="1" x14ac:dyDescent="0.2">
      <c r="A701" s="287"/>
      <c r="B701" s="288"/>
      <c r="C701" s="289"/>
      <c r="D701" s="290"/>
      <c r="E701" s="291"/>
      <c r="F701" s="290" t="s">
        <v>340</v>
      </c>
      <c r="G701" s="291"/>
      <c r="H701" s="292" t="str">
        <f t="shared" si="30"/>
        <v>_</v>
      </c>
      <c r="I701" s="292" t="str">
        <f t="shared" si="31"/>
        <v>_</v>
      </c>
      <c r="J701" s="581">
        <f t="shared" si="32"/>
        <v>0</v>
      </c>
    </row>
    <row r="702" spans="1:10" ht="18" customHeight="1" x14ac:dyDescent="0.2">
      <c r="A702" s="287"/>
      <c r="B702" s="288"/>
      <c r="C702" s="293"/>
      <c r="D702" s="290"/>
      <c r="E702" s="291"/>
      <c r="F702" s="290" t="s">
        <v>340</v>
      </c>
      <c r="G702" s="291"/>
      <c r="H702" s="292" t="str">
        <f t="shared" si="30"/>
        <v>_</v>
      </c>
      <c r="I702" s="292" t="str">
        <f t="shared" si="31"/>
        <v>_</v>
      </c>
      <c r="J702" s="581">
        <f t="shared" si="32"/>
        <v>0</v>
      </c>
    </row>
    <row r="703" spans="1:10" ht="18" customHeight="1" x14ac:dyDescent="0.2">
      <c r="A703" s="287"/>
      <c r="B703" s="288"/>
      <c r="C703" s="289"/>
      <c r="D703" s="290"/>
      <c r="E703" s="291"/>
      <c r="F703" s="290" t="s">
        <v>340</v>
      </c>
      <c r="G703" s="291"/>
      <c r="H703" s="292" t="str">
        <f t="shared" si="30"/>
        <v>_</v>
      </c>
      <c r="I703" s="292" t="str">
        <f t="shared" si="31"/>
        <v>_</v>
      </c>
      <c r="J703" s="581">
        <f t="shared" si="32"/>
        <v>0</v>
      </c>
    </row>
    <row r="704" spans="1:10" ht="18" customHeight="1" x14ac:dyDescent="0.2">
      <c r="A704" s="287"/>
      <c r="B704" s="288"/>
      <c r="C704" s="293"/>
      <c r="D704" s="290"/>
      <c r="E704" s="291"/>
      <c r="F704" s="290" t="s">
        <v>340</v>
      </c>
      <c r="G704" s="291"/>
      <c r="H704" s="292" t="str">
        <f t="shared" si="30"/>
        <v>_</v>
      </c>
      <c r="I704" s="292" t="str">
        <f t="shared" si="31"/>
        <v>_</v>
      </c>
      <c r="J704" s="581">
        <f t="shared" si="32"/>
        <v>0</v>
      </c>
    </row>
    <row r="705" spans="1:10" ht="18" customHeight="1" x14ac:dyDescent="0.2">
      <c r="A705" s="287"/>
      <c r="B705" s="288"/>
      <c r="C705" s="289"/>
      <c r="D705" s="290"/>
      <c r="E705" s="291"/>
      <c r="F705" s="290" t="s">
        <v>340</v>
      </c>
      <c r="G705" s="291"/>
      <c r="H705" s="292" t="str">
        <f t="shared" si="30"/>
        <v>_</v>
      </c>
      <c r="I705" s="292" t="str">
        <f t="shared" si="31"/>
        <v>_</v>
      </c>
      <c r="J705" s="581">
        <f t="shared" si="32"/>
        <v>0</v>
      </c>
    </row>
    <row r="706" spans="1:10" ht="18" customHeight="1" x14ac:dyDescent="0.2">
      <c r="A706" s="287"/>
      <c r="B706" s="288"/>
      <c r="C706" s="293"/>
      <c r="D706" s="290"/>
      <c r="E706" s="291"/>
      <c r="F706" s="290" t="s">
        <v>340</v>
      </c>
      <c r="G706" s="291"/>
      <c r="H706" s="292" t="str">
        <f t="shared" si="30"/>
        <v>_</v>
      </c>
      <c r="I706" s="292" t="str">
        <f t="shared" si="31"/>
        <v>_</v>
      </c>
      <c r="J706" s="581">
        <f t="shared" si="32"/>
        <v>0</v>
      </c>
    </row>
    <row r="707" spans="1:10" ht="18" customHeight="1" x14ac:dyDescent="0.2">
      <c r="A707" s="287"/>
      <c r="B707" s="288"/>
      <c r="C707" s="289"/>
      <c r="D707" s="290"/>
      <c r="E707" s="291"/>
      <c r="F707" s="290" t="s">
        <v>340</v>
      </c>
      <c r="G707" s="291"/>
      <c r="H707" s="292" t="str">
        <f t="shared" si="30"/>
        <v>_</v>
      </c>
      <c r="I707" s="292" t="str">
        <f t="shared" si="31"/>
        <v>_</v>
      </c>
      <c r="J707" s="581">
        <f t="shared" si="32"/>
        <v>0</v>
      </c>
    </row>
    <row r="708" spans="1:10" ht="18" customHeight="1" x14ac:dyDescent="0.2">
      <c r="A708" s="287"/>
      <c r="B708" s="288"/>
      <c r="C708" s="293"/>
      <c r="D708" s="290"/>
      <c r="E708" s="291"/>
      <c r="F708" s="290" t="s">
        <v>340</v>
      </c>
      <c r="G708" s="291"/>
      <c r="H708" s="292" t="str">
        <f t="shared" si="30"/>
        <v>_</v>
      </c>
      <c r="I708" s="292" t="str">
        <f t="shared" si="31"/>
        <v>_</v>
      </c>
      <c r="J708" s="581">
        <f t="shared" si="32"/>
        <v>0</v>
      </c>
    </row>
    <row r="709" spans="1:10" ht="18" customHeight="1" x14ac:dyDescent="0.2">
      <c r="A709" s="287"/>
      <c r="B709" s="288"/>
      <c r="C709" s="289"/>
      <c r="D709" s="290"/>
      <c r="E709" s="291"/>
      <c r="F709" s="290" t="s">
        <v>340</v>
      </c>
      <c r="G709" s="291"/>
      <c r="H709" s="292" t="str">
        <f t="shared" si="30"/>
        <v>_</v>
      </c>
      <c r="I709" s="292" t="str">
        <f t="shared" si="31"/>
        <v>_</v>
      </c>
      <c r="J709" s="581">
        <f t="shared" si="32"/>
        <v>0</v>
      </c>
    </row>
    <row r="710" spans="1:10" ht="18" customHeight="1" x14ac:dyDescent="0.2">
      <c r="A710" s="287"/>
      <c r="B710" s="288"/>
      <c r="C710" s="293"/>
      <c r="D710" s="290"/>
      <c r="E710" s="291"/>
      <c r="F710" s="290" t="s">
        <v>340</v>
      </c>
      <c r="G710" s="291"/>
      <c r="H710" s="292" t="str">
        <f t="shared" ref="H710:H773" si="33">CONCATENATE(A710,"_",LEFT(E710,2))</f>
        <v>_</v>
      </c>
      <c r="I710" s="292" t="str">
        <f t="shared" ref="I710:I773" si="34">CONCATENATE(A710,"_",LEFT(G710, 2))</f>
        <v>_</v>
      </c>
      <c r="J710" s="581">
        <f t="shared" si="32"/>
        <v>0</v>
      </c>
    </row>
    <row r="711" spans="1:10" ht="18" customHeight="1" x14ac:dyDescent="0.2">
      <c r="A711" s="287"/>
      <c r="B711" s="288"/>
      <c r="C711" s="289"/>
      <c r="D711" s="290"/>
      <c r="E711" s="291"/>
      <c r="F711" s="290" t="s">
        <v>340</v>
      </c>
      <c r="G711" s="291"/>
      <c r="H711" s="292" t="str">
        <f t="shared" si="33"/>
        <v>_</v>
      </c>
      <c r="I711" s="292" t="str">
        <f t="shared" si="34"/>
        <v>_</v>
      </c>
      <c r="J711" s="581">
        <f t="shared" ref="J711:J774" si="35" xml:space="preserve"> J710+N(D711)-N(F711)</f>
        <v>0</v>
      </c>
    </row>
    <row r="712" spans="1:10" ht="18" customHeight="1" x14ac:dyDescent="0.2">
      <c r="A712" s="287"/>
      <c r="B712" s="288"/>
      <c r="C712" s="293"/>
      <c r="D712" s="290"/>
      <c r="E712" s="291"/>
      <c r="F712" s="290" t="s">
        <v>340</v>
      </c>
      <c r="G712" s="291"/>
      <c r="H712" s="292" t="str">
        <f t="shared" si="33"/>
        <v>_</v>
      </c>
      <c r="I712" s="292" t="str">
        <f t="shared" si="34"/>
        <v>_</v>
      </c>
      <c r="J712" s="581">
        <f t="shared" si="35"/>
        <v>0</v>
      </c>
    </row>
    <row r="713" spans="1:10" ht="18" customHeight="1" x14ac:dyDescent="0.2">
      <c r="A713" s="287"/>
      <c r="B713" s="288"/>
      <c r="C713" s="289"/>
      <c r="D713" s="290"/>
      <c r="E713" s="291"/>
      <c r="F713" s="290" t="s">
        <v>340</v>
      </c>
      <c r="G713" s="291"/>
      <c r="H713" s="292" t="str">
        <f t="shared" si="33"/>
        <v>_</v>
      </c>
      <c r="I713" s="292" t="str">
        <f t="shared" si="34"/>
        <v>_</v>
      </c>
      <c r="J713" s="581">
        <f t="shared" si="35"/>
        <v>0</v>
      </c>
    </row>
    <row r="714" spans="1:10" ht="18" customHeight="1" x14ac:dyDescent="0.2">
      <c r="A714" s="287"/>
      <c r="B714" s="288"/>
      <c r="C714" s="293"/>
      <c r="D714" s="290"/>
      <c r="E714" s="291"/>
      <c r="F714" s="290" t="s">
        <v>340</v>
      </c>
      <c r="G714" s="291"/>
      <c r="H714" s="292" t="str">
        <f t="shared" si="33"/>
        <v>_</v>
      </c>
      <c r="I714" s="292" t="str">
        <f t="shared" si="34"/>
        <v>_</v>
      </c>
      <c r="J714" s="581">
        <f t="shared" si="35"/>
        <v>0</v>
      </c>
    </row>
    <row r="715" spans="1:10" ht="18" customHeight="1" x14ac:dyDescent="0.2">
      <c r="A715" s="287"/>
      <c r="B715" s="288"/>
      <c r="C715" s="289"/>
      <c r="D715" s="290"/>
      <c r="E715" s="291"/>
      <c r="F715" s="290" t="s">
        <v>340</v>
      </c>
      <c r="G715" s="291"/>
      <c r="H715" s="292" t="str">
        <f t="shared" si="33"/>
        <v>_</v>
      </c>
      <c r="I715" s="292" t="str">
        <f t="shared" si="34"/>
        <v>_</v>
      </c>
      <c r="J715" s="581">
        <f t="shared" si="35"/>
        <v>0</v>
      </c>
    </row>
    <row r="716" spans="1:10" ht="18" customHeight="1" x14ac:dyDescent="0.2">
      <c r="A716" s="287"/>
      <c r="B716" s="288"/>
      <c r="C716" s="293"/>
      <c r="D716" s="290"/>
      <c r="E716" s="291"/>
      <c r="F716" s="290" t="s">
        <v>340</v>
      </c>
      <c r="G716" s="291"/>
      <c r="H716" s="292" t="str">
        <f t="shared" si="33"/>
        <v>_</v>
      </c>
      <c r="I716" s="292" t="str">
        <f t="shared" si="34"/>
        <v>_</v>
      </c>
      <c r="J716" s="581">
        <f t="shared" si="35"/>
        <v>0</v>
      </c>
    </row>
    <row r="717" spans="1:10" ht="18" customHeight="1" x14ac:dyDescent="0.2">
      <c r="A717" s="287"/>
      <c r="B717" s="288"/>
      <c r="C717" s="289"/>
      <c r="D717" s="290"/>
      <c r="E717" s="291"/>
      <c r="F717" s="290" t="s">
        <v>340</v>
      </c>
      <c r="G717" s="291"/>
      <c r="H717" s="292" t="str">
        <f t="shared" si="33"/>
        <v>_</v>
      </c>
      <c r="I717" s="292" t="str">
        <f t="shared" si="34"/>
        <v>_</v>
      </c>
      <c r="J717" s="581">
        <f t="shared" si="35"/>
        <v>0</v>
      </c>
    </row>
    <row r="718" spans="1:10" ht="18" customHeight="1" x14ac:dyDescent="0.2">
      <c r="A718" s="287"/>
      <c r="B718" s="288"/>
      <c r="C718" s="293"/>
      <c r="D718" s="290"/>
      <c r="E718" s="291"/>
      <c r="F718" s="290" t="s">
        <v>340</v>
      </c>
      <c r="G718" s="291"/>
      <c r="H718" s="292" t="str">
        <f t="shared" si="33"/>
        <v>_</v>
      </c>
      <c r="I718" s="292" t="str">
        <f t="shared" si="34"/>
        <v>_</v>
      </c>
      <c r="J718" s="581">
        <f t="shared" si="35"/>
        <v>0</v>
      </c>
    </row>
    <row r="719" spans="1:10" ht="18" customHeight="1" x14ac:dyDescent="0.2">
      <c r="A719" s="287"/>
      <c r="B719" s="288"/>
      <c r="C719" s="289"/>
      <c r="D719" s="290"/>
      <c r="E719" s="291"/>
      <c r="F719" s="290" t="s">
        <v>340</v>
      </c>
      <c r="G719" s="291"/>
      <c r="H719" s="292" t="str">
        <f t="shared" si="33"/>
        <v>_</v>
      </c>
      <c r="I719" s="292" t="str">
        <f t="shared" si="34"/>
        <v>_</v>
      </c>
      <c r="J719" s="581">
        <f t="shared" si="35"/>
        <v>0</v>
      </c>
    </row>
    <row r="720" spans="1:10" ht="18" customHeight="1" x14ac:dyDescent="0.2">
      <c r="A720" s="287"/>
      <c r="B720" s="288"/>
      <c r="C720" s="293"/>
      <c r="D720" s="290"/>
      <c r="E720" s="291"/>
      <c r="F720" s="290" t="s">
        <v>340</v>
      </c>
      <c r="G720" s="291"/>
      <c r="H720" s="292" t="str">
        <f t="shared" si="33"/>
        <v>_</v>
      </c>
      <c r="I720" s="292" t="str">
        <f t="shared" si="34"/>
        <v>_</v>
      </c>
      <c r="J720" s="581">
        <f t="shared" si="35"/>
        <v>0</v>
      </c>
    </row>
    <row r="721" spans="1:10" ht="18" customHeight="1" x14ac:dyDescent="0.2">
      <c r="A721" s="287"/>
      <c r="B721" s="288"/>
      <c r="C721" s="289"/>
      <c r="D721" s="290"/>
      <c r="E721" s="291"/>
      <c r="F721" s="290" t="s">
        <v>340</v>
      </c>
      <c r="G721" s="291"/>
      <c r="H721" s="292" t="str">
        <f t="shared" si="33"/>
        <v>_</v>
      </c>
      <c r="I721" s="292" t="str">
        <f t="shared" si="34"/>
        <v>_</v>
      </c>
      <c r="J721" s="581">
        <f t="shared" si="35"/>
        <v>0</v>
      </c>
    </row>
    <row r="722" spans="1:10" ht="18" customHeight="1" x14ac:dyDescent="0.2">
      <c r="A722" s="287"/>
      <c r="B722" s="288"/>
      <c r="C722" s="293"/>
      <c r="D722" s="290"/>
      <c r="E722" s="291"/>
      <c r="F722" s="290" t="s">
        <v>340</v>
      </c>
      <c r="G722" s="291"/>
      <c r="H722" s="292" t="str">
        <f t="shared" si="33"/>
        <v>_</v>
      </c>
      <c r="I722" s="292" t="str">
        <f t="shared" si="34"/>
        <v>_</v>
      </c>
      <c r="J722" s="581">
        <f t="shared" si="35"/>
        <v>0</v>
      </c>
    </row>
    <row r="723" spans="1:10" ht="18" customHeight="1" x14ac:dyDescent="0.2">
      <c r="A723" s="287"/>
      <c r="B723" s="288"/>
      <c r="C723" s="289"/>
      <c r="D723" s="290"/>
      <c r="E723" s="291"/>
      <c r="F723" s="290" t="s">
        <v>340</v>
      </c>
      <c r="G723" s="291"/>
      <c r="H723" s="292" t="str">
        <f t="shared" si="33"/>
        <v>_</v>
      </c>
      <c r="I723" s="292" t="str">
        <f t="shared" si="34"/>
        <v>_</v>
      </c>
      <c r="J723" s="581">
        <f t="shared" si="35"/>
        <v>0</v>
      </c>
    </row>
    <row r="724" spans="1:10" ht="18" customHeight="1" x14ac:dyDescent="0.2">
      <c r="A724" s="287"/>
      <c r="B724" s="288"/>
      <c r="C724" s="293"/>
      <c r="D724" s="290"/>
      <c r="E724" s="291"/>
      <c r="F724" s="290" t="s">
        <v>340</v>
      </c>
      <c r="G724" s="291"/>
      <c r="H724" s="292" t="str">
        <f t="shared" si="33"/>
        <v>_</v>
      </c>
      <c r="I724" s="292" t="str">
        <f t="shared" si="34"/>
        <v>_</v>
      </c>
      <c r="J724" s="581">
        <f t="shared" si="35"/>
        <v>0</v>
      </c>
    </row>
    <row r="725" spans="1:10" ht="18" customHeight="1" x14ac:dyDescent="0.2">
      <c r="A725" s="287"/>
      <c r="B725" s="288"/>
      <c r="C725" s="289"/>
      <c r="D725" s="290"/>
      <c r="E725" s="291"/>
      <c r="F725" s="290" t="s">
        <v>340</v>
      </c>
      <c r="G725" s="291"/>
      <c r="H725" s="292" t="str">
        <f t="shared" si="33"/>
        <v>_</v>
      </c>
      <c r="I725" s="292" t="str">
        <f t="shared" si="34"/>
        <v>_</v>
      </c>
      <c r="J725" s="581">
        <f t="shared" si="35"/>
        <v>0</v>
      </c>
    </row>
    <row r="726" spans="1:10" ht="18" customHeight="1" x14ac:dyDescent="0.2">
      <c r="A726" s="287"/>
      <c r="B726" s="288"/>
      <c r="C726" s="293"/>
      <c r="D726" s="290"/>
      <c r="E726" s="291"/>
      <c r="F726" s="290" t="s">
        <v>340</v>
      </c>
      <c r="G726" s="291"/>
      <c r="H726" s="292" t="str">
        <f t="shared" si="33"/>
        <v>_</v>
      </c>
      <c r="I726" s="292" t="str">
        <f t="shared" si="34"/>
        <v>_</v>
      </c>
      <c r="J726" s="581">
        <f t="shared" si="35"/>
        <v>0</v>
      </c>
    </row>
    <row r="727" spans="1:10" ht="18" customHeight="1" x14ac:dyDescent="0.2">
      <c r="A727" s="287"/>
      <c r="B727" s="288"/>
      <c r="C727" s="289"/>
      <c r="D727" s="290"/>
      <c r="E727" s="291"/>
      <c r="F727" s="290" t="s">
        <v>340</v>
      </c>
      <c r="G727" s="291"/>
      <c r="H727" s="292" t="str">
        <f t="shared" si="33"/>
        <v>_</v>
      </c>
      <c r="I727" s="292" t="str">
        <f t="shared" si="34"/>
        <v>_</v>
      </c>
      <c r="J727" s="581">
        <f t="shared" si="35"/>
        <v>0</v>
      </c>
    </row>
    <row r="728" spans="1:10" ht="18" customHeight="1" x14ac:dyDescent="0.2">
      <c r="A728" s="287"/>
      <c r="B728" s="288"/>
      <c r="C728" s="293"/>
      <c r="D728" s="290"/>
      <c r="E728" s="291"/>
      <c r="F728" s="290" t="s">
        <v>340</v>
      </c>
      <c r="G728" s="291"/>
      <c r="H728" s="292" t="str">
        <f t="shared" si="33"/>
        <v>_</v>
      </c>
      <c r="I728" s="292" t="str">
        <f t="shared" si="34"/>
        <v>_</v>
      </c>
      <c r="J728" s="581">
        <f t="shared" si="35"/>
        <v>0</v>
      </c>
    </row>
    <row r="729" spans="1:10" ht="18" customHeight="1" x14ac:dyDescent="0.2">
      <c r="A729" s="287"/>
      <c r="B729" s="288"/>
      <c r="C729" s="289"/>
      <c r="D729" s="290"/>
      <c r="E729" s="291"/>
      <c r="F729" s="290" t="s">
        <v>340</v>
      </c>
      <c r="G729" s="291"/>
      <c r="H729" s="292" t="str">
        <f t="shared" si="33"/>
        <v>_</v>
      </c>
      <c r="I729" s="292" t="str">
        <f t="shared" si="34"/>
        <v>_</v>
      </c>
      <c r="J729" s="581">
        <f t="shared" si="35"/>
        <v>0</v>
      </c>
    </row>
    <row r="730" spans="1:10" ht="18" customHeight="1" x14ac:dyDescent="0.2">
      <c r="A730" s="287"/>
      <c r="B730" s="288"/>
      <c r="C730" s="293"/>
      <c r="D730" s="290"/>
      <c r="E730" s="291"/>
      <c r="F730" s="290" t="s">
        <v>340</v>
      </c>
      <c r="G730" s="291"/>
      <c r="H730" s="292" t="str">
        <f t="shared" si="33"/>
        <v>_</v>
      </c>
      <c r="I730" s="292" t="str">
        <f t="shared" si="34"/>
        <v>_</v>
      </c>
      <c r="J730" s="581">
        <f t="shared" si="35"/>
        <v>0</v>
      </c>
    </row>
    <row r="731" spans="1:10" ht="18" customHeight="1" x14ac:dyDescent="0.2">
      <c r="A731" s="287"/>
      <c r="B731" s="288"/>
      <c r="C731" s="289"/>
      <c r="D731" s="290"/>
      <c r="E731" s="291"/>
      <c r="F731" s="290" t="s">
        <v>340</v>
      </c>
      <c r="G731" s="291"/>
      <c r="H731" s="292" t="str">
        <f t="shared" si="33"/>
        <v>_</v>
      </c>
      <c r="I731" s="292" t="str">
        <f t="shared" si="34"/>
        <v>_</v>
      </c>
      <c r="J731" s="581">
        <f t="shared" si="35"/>
        <v>0</v>
      </c>
    </row>
    <row r="732" spans="1:10" ht="18" customHeight="1" x14ac:dyDescent="0.2">
      <c r="A732" s="287"/>
      <c r="B732" s="288"/>
      <c r="C732" s="293"/>
      <c r="D732" s="290"/>
      <c r="E732" s="291"/>
      <c r="F732" s="290" t="s">
        <v>340</v>
      </c>
      <c r="G732" s="291"/>
      <c r="H732" s="292" t="str">
        <f t="shared" si="33"/>
        <v>_</v>
      </c>
      <c r="I732" s="292" t="str">
        <f t="shared" si="34"/>
        <v>_</v>
      </c>
      <c r="J732" s="581">
        <f t="shared" si="35"/>
        <v>0</v>
      </c>
    </row>
    <row r="733" spans="1:10" ht="18" customHeight="1" x14ac:dyDescent="0.2">
      <c r="A733" s="287"/>
      <c r="B733" s="288"/>
      <c r="C733" s="289"/>
      <c r="D733" s="290"/>
      <c r="E733" s="291"/>
      <c r="F733" s="290" t="s">
        <v>340</v>
      </c>
      <c r="G733" s="291"/>
      <c r="H733" s="292" t="str">
        <f t="shared" si="33"/>
        <v>_</v>
      </c>
      <c r="I733" s="292" t="str">
        <f t="shared" si="34"/>
        <v>_</v>
      </c>
      <c r="J733" s="581">
        <f t="shared" si="35"/>
        <v>0</v>
      </c>
    </row>
    <row r="734" spans="1:10" ht="18" customHeight="1" x14ac:dyDescent="0.2">
      <c r="A734" s="287"/>
      <c r="B734" s="288"/>
      <c r="C734" s="293"/>
      <c r="D734" s="290"/>
      <c r="E734" s="291"/>
      <c r="F734" s="290" t="s">
        <v>340</v>
      </c>
      <c r="G734" s="291"/>
      <c r="H734" s="292" t="str">
        <f t="shared" si="33"/>
        <v>_</v>
      </c>
      <c r="I734" s="292" t="str">
        <f t="shared" si="34"/>
        <v>_</v>
      </c>
      <c r="J734" s="581">
        <f t="shared" si="35"/>
        <v>0</v>
      </c>
    </row>
    <row r="735" spans="1:10" ht="18" customHeight="1" x14ac:dyDescent="0.2">
      <c r="A735" s="287"/>
      <c r="B735" s="288"/>
      <c r="C735" s="289"/>
      <c r="D735" s="290"/>
      <c r="E735" s="291"/>
      <c r="F735" s="290" t="s">
        <v>340</v>
      </c>
      <c r="G735" s="291"/>
      <c r="H735" s="292" t="str">
        <f t="shared" si="33"/>
        <v>_</v>
      </c>
      <c r="I735" s="292" t="str">
        <f t="shared" si="34"/>
        <v>_</v>
      </c>
      <c r="J735" s="581">
        <f t="shared" si="35"/>
        <v>0</v>
      </c>
    </row>
    <row r="736" spans="1:10" ht="18" customHeight="1" x14ac:dyDescent="0.2">
      <c r="A736" s="287"/>
      <c r="B736" s="288"/>
      <c r="C736" s="293"/>
      <c r="D736" s="290"/>
      <c r="E736" s="291"/>
      <c r="F736" s="290" t="s">
        <v>340</v>
      </c>
      <c r="G736" s="291"/>
      <c r="H736" s="292" t="str">
        <f t="shared" si="33"/>
        <v>_</v>
      </c>
      <c r="I736" s="292" t="str">
        <f t="shared" si="34"/>
        <v>_</v>
      </c>
      <c r="J736" s="581">
        <f t="shared" si="35"/>
        <v>0</v>
      </c>
    </row>
    <row r="737" spans="1:10" ht="18" customHeight="1" x14ac:dyDescent="0.2">
      <c r="A737" s="287"/>
      <c r="B737" s="288"/>
      <c r="C737" s="289"/>
      <c r="D737" s="290"/>
      <c r="E737" s="291"/>
      <c r="F737" s="290" t="s">
        <v>340</v>
      </c>
      <c r="G737" s="291"/>
      <c r="H737" s="292" t="str">
        <f t="shared" si="33"/>
        <v>_</v>
      </c>
      <c r="I737" s="292" t="str">
        <f t="shared" si="34"/>
        <v>_</v>
      </c>
      <c r="J737" s="581">
        <f t="shared" si="35"/>
        <v>0</v>
      </c>
    </row>
    <row r="738" spans="1:10" ht="18" customHeight="1" x14ac:dyDescent="0.2">
      <c r="A738" s="287"/>
      <c r="B738" s="288"/>
      <c r="C738" s="293"/>
      <c r="D738" s="290"/>
      <c r="E738" s="291"/>
      <c r="F738" s="290" t="s">
        <v>340</v>
      </c>
      <c r="G738" s="291"/>
      <c r="H738" s="292" t="str">
        <f t="shared" si="33"/>
        <v>_</v>
      </c>
      <c r="I738" s="292" t="str">
        <f t="shared" si="34"/>
        <v>_</v>
      </c>
      <c r="J738" s="581">
        <f t="shared" si="35"/>
        <v>0</v>
      </c>
    </row>
    <row r="739" spans="1:10" ht="18" customHeight="1" x14ac:dyDescent="0.2">
      <c r="A739" s="287"/>
      <c r="B739" s="288"/>
      <c r="C739" s="289"/>
      <c r="D739" s="290"/>
      <c r="E739" s="291"/>
      <c r="F739" s="290" t="s">
        <v>340</v>
      </c>
      <c r="G739" s="291"/>
      <c r="H739" s="292" t="str">
        <f t="shared" si="33"/>
        <v>_</v>
      </c>
      <c r="I739" s="292" t="str">
        <f t="shared" si="34"/>
        <v>_</v>
      </c>
      <c r="J739" s="581">
        <f t="shared" si="35"/>
        <v>0</v>
      </c>
    </row>
    <row r="740" spans="1:10" ht="18" customHeight="1" x14ac:dyDescent="0.2">
      <c r="A740" s="287"/>
      <c r="B740" s="288"/>
      <c r="C740" s="293"/>
      <c r="D740" s="290"/>
      <c r="E740" s="291"/>
      <c r="F740" s="290" t="s">
        <v>340</v>
      </c>
      <c r="G740" s="291"/>
      <c r="H740" s="292" t="str">
        <f t="shared" si="33"/>
        <v>_</v>
      </c>
      <c r="I740" s="292" t="str">
        <f t="shared" si="34"/>
        <v>_</v>
      </c>
      <c r="J740" s="581">
        <f t="shared" si="35"/>
        <v>0</v>
      </c>
    </row>
    <row r="741" spans="1:10" ht="18" customHeight="1" x14ac:dyDescent="0.2">
      <c r="A741" s="287"/>
      <c r="B741" s="288"/>
      <c r="C741" s="289"/>
      <c r="D741" s="290"/>
      <c r="E741" s="291"/>
      <c r="F741" s="290" t="s">
        <v>340</v>
      </c>
      <c r="G741" s="291"/>
      <c r="H741" s="292" t="str">
        <f t="shared" si="33"/>
        <v>_</v>
      </c>
      <c r="I741" s="292" t="str">
        <f t="shared" si="34"/>
        <v>_</v>
      </c>
      <c r="J741" s="581">
        <f t="shared" si="35"/>
        <v>0</v>
      </c>
    </row>
    <row r="742" spans="1:10" ht="18" customHeight="1" x14ac:dyDescent="0.2">
      <c r="A742" s="287"/>
      <c r="B742" s="288"/>
      <c r="C742" s="293"/>
      <c r="D742" s="290"/>
      <c r="E742" s="291"/>
      <c r="F742" s="290" t="s">
        <v>340</v>
      </c>
      <c r="G742" s="291"/>
      <c r="H742" s="292" t="str">
        <f t="shared" si="33"/>
        <v>_</v>
      </c>
      <c r="I742" s="292" t="str">
        <f t="shared" si="34"/>
        <v>_</v>
      </c>
      <c r="J742" s="581">
        <f t="shared" si="35"/>
        <v>0</v>
      </c>
    </row>
    <row r="743" spans="1:10" ht="18" customHeight="1" x14ac:dyDescent="0.2">
      <c r="A743" s="287"/>
      <c r="B743" s="288"/>
      <c r="C743" s="289"/>
      <c r="D743" s="290"/>
      <c r="E743" s="291"/>
      <c r="F743" s="290" t="s">
        <v>340</v>
      </c>
      <c r="G743" s="291"/>
      <c r="H743" s="292" t="str">
        <f t="shared" si="33"/>
        <v>_</v>
      </c>
      <c r="I743" s="292" t="str">
        <f t="shared" si="34"/>
        <v>_</v>
      </c>
      <c r="J743" s="581">
        <f t="shared" si="35"/>
        <v>0</v>
      </c>
    </row>
    <row r="744" spans="1:10" ht="18" customHeight="1" x14ac:dyDescent="0.2">
      <c r="A744" s="287"/>
      <c r="B744" s="288"/>
      <c r="C744" s="293"/>
      <c r="D744" s="290"/>
      <c r="E744" s="291"/>
      <c r="F744" s="290" t="s">
        <v>340</v>
      </c>
      <c r="G744" s="291"/>
      <c r="H744" s="292" t="str">
        <f t="shared" si="33"/>
        <v>_</v>
      </c>
      <c r="I744" s="292" t="str">
        <f t="shared" si="34"/>
        <v>_</v>
      </c>
      <c r="J744" s="581">
        <f t="shared" si="35"/>
        <v>0</v>
      </c>
    </row>
    <row r="745" spans="1:10" ht="18" customHeight="1" x14ac:dyDescent="0.2">
      <c r="A745" s="287"/>
      <c r="B745" s="288"/>
      <c r="C745" s="289"/>
      <c r="D745" s="290"/>
      <c r="E745" s="291"/>
      <c r="F745" s="290" t="s">
        <v>340</v>
      </c>
      <c r="G745" s="291"/>
      <c r="H745" s="292" t="str">
        <f t="shared" si="33"/>
        <v>_</v>
      </c>
      <c r="I745" s="292" t="str">
        <f t="shared" si="34"/>
        <v>_</v>
      </c>
      <c r="J745" s="581">
        <f t="shared" si="35"/>
        <v>0</v>
      </c>
    </row>
    <row r="746" spans="1:10" ht="18" customHeight="1" x14ac:dyDescent="0.2">
      <c r="A746" s="287"/>
      <c r="B746" s="288"/>
      <c r="C746" s="293"/>
      <c r="D746" s="290"/>
      <c r="E746" s="291"/>
      <c r="F746" s="290" t="s">
        <v>340</v>
      </c>
      <c r="G746" s="291"/>
      <c r="H746" s="292" t="str">
        <f t="shared" si="33"/>
        <v>_</v>
      </c>
      <c r="I746" s="292" t="str">
        <f t="shared" si="34"/>
        <v>_</v>
      </c>
      <c r="J746" s="581">
        <f t="shared" si="35"/>
        <v>0</v>
      </c>
    </row>
    <row r="747" spans="1:10" ht="18" customHeight="1" x14ac:dyDescent="0.2">
      <c r="A747" s="287"/>
      <c r="B747" s="288"/>
      <c r="C747" s="289"/>
      <c r="D747" s="290"/>
      <c r="E747" s="291"/>
      <c r="F747" s="290" t="s">
        <v>340</v>
      </c>
      <c r="G747" s="291"/>
      <c r="H747" s="292" t="str">
        <f t="shared" si="33"/>
        <v>_</v>
      </c>
      <c r="I747" s="292" t="str">
        <f t="shared" si="34"/>
        <v>_</v>
      </c>
      <c r="J747" s="581">
        <f t="shared" si="35"/>
        <v>0</v>
      </c>
    </row>
    <row r="748" spans="1:10" ht="18" customHeight="1" x14ac:dyDescent="0.2">
      <c r="A748" s="287"/>
      <c r="B748" s="288"/>
      <c r="C748" s="293"/>
      <c r="D748" s="290"/>
      <c r="E748" s="291"/>
      <c r="F748" s="290" t="s">
        <v>340</v>
      </c>
      <c r="G748" s="291"/>
      <c r="H748" s="292" t="str">
        <f t="shared" si="33"/>
        <v>_</v>
      </c>
      <c r="I748" s="292" t="str">
        <f t="shared" si="34"/>
        <v>_</v>
      </c>
      <c r="J748" s="581">
        <f t="shared" si="35"/>
        <v>0</v>
      </c>
    </row>
    <row r="749" spans="1:10" ht="18" customHeight="1" x14ac:dyDescent="0.2">
      <c r="A749" s="287"/>
      <c r="B749" s="288"/>
      <c r="C749" s="289"/>
      <c r="D749" s="290"/>
      <c r="E749" s="291"/>
      <c r="F749" s="290" t="s">
        <v>340</v>
      </c>
      <c r="G749" s="291"/>
      <c r="H749" s="292" t="str">
        <f t="shared" si="33"/>
        <v>_</v>
      </c>
      <c r="I749" s="292" t="str">
        <f t="shared" si="34"/>
        <v>_</v>
      </c>
      <c r="J749" s="581">
        <f t="shared" si="35"/>
        <v>0</v>
      </c>
    </row>
    <row r="750" spans="1:10" ht="18" customHeight="1" x14ac:dyDescent="0.2">
      <c r="A750" s="287"/>
      <c r="B750" s="288"/>
      <c r="C750" s="293"/>
      <c r="D750" s="290"/>
      <c r="E750" s="291"/>
      <c r="F750" s="290" t="s">
        <v>340</v>
      </c>
      <c r="G750" s="291"/>
      <c r="H750" s="292" t="str">
        <f t="shared" si="33"/>
        <v>_</v>
      </c>
      <c r="I750" s="292" t="str">
        <f t="shared" si="34"/>
        <v>_</v>
      </c>
      <c r="J750" s="581">
        <f t="shared" si="35"/>
        <v>0</v>
      </c>
    </row>
    <row r="751" spans="1:10" ht="18" customHeight="1" x14ac:dyDescent="0.2">
      <c r="A751" s="287"/>
      <c r="B751" s="288"/>
      <c r="C751" s="289"/>
      <c r="D751" s="290"/>
      <c r="E751" s="291"/>
      <c r="F751" s="290" t="s">
        <v>340</v>
      </c>
      <c r="G751" s="291"/>
      <c r="H751" s="292" t="str">
        <f t="shared" si="33"/>
        <v>_</v>
      </c>
      <c r="I751" s="292" t="str">
        <f t="shared" si="34"/>
        <v>_</v>
      </c>
      <c r="J751" s="581">
        <f t="shared" si="35"/>
        <v>0</v>
      </c>
    </row>
    <row r="752" spans="1:10" ht="18" customHeight="1" x14ac:dyDescent="0.2">
      <c r="A752" s="287"/>
      <c r="B752" s="288"/>
      <c r="C752" s="293"/>
      <c r="D752" s="290"/>
      <c r="E752" s="291"/>
      <c r="F752" s="290" t="s">
        <v>340</v>
      </c>
      <c r="G752" s="291"/>
      <c r="H752" s="292" t="str">
        <f t="shared" si="33"/>
        <v>_</v>
      </c>
      <c r="I752" s="292" t="str">
        <f t="shared" si="34"/>
        <v>_</v>
      </c>
      <c r="J752" s="581">
        <f t="shared" si="35"/>
        <v>0</v>
      </c>
    </row>
    <row r="753" spans="1:10" ht="18" customHeight="1" x14ac:dyDescent="0.2">
      <c r="A753" s="287"/>
      <c r="B753" s="288"/>
      <c r="C753" s="289"/>
      <c r="D753" s="290"/>
      <c r="E753" s="291"/>
      <c r="F753" s="290" t="s">
        <v>340</v>
      </c>
      <c r="G753" s="291"/>
      <c r="H753" s="292" t="str">
        <f t="shared" si="33"/>
        <v>_</v>
      </c>
      <c r="I753" s="292" t="str">
        <f t="shared" si="34"/>
        <v>_</v>
      </c>
      <c r="J753" s="581">
        <f t="shared" si="35"/>
        <v>0</v>
      </c>
    </row>
    <row r="754" spans="1:10" ht="18" customHeight="1" x14ac:dyDescent="0.2">
      <c r="A754" s="287"/>
      <c r="B754" s="288"/>
      <c r="C754" s="293"/>
      <c r="D754" s="290"/>
      <c r="E754" s="291"/>
      <c r="F754" s="290" t="s">
        <v>340</v>
      </c>
      <c r="G754" s="291"/>
      <c r="H754" s="292" t="str">
        <f t="shared" si="33"/>
        <v>_</v>
      </c>
      <c r="I754" s="292" t="str">
        <f t="shared" si="34"/>
        <v>_</v>
      </c>
      <c r="J754" s="581">
        <f t="shared" si="35"/>
        <v>0</v>
      </c>
    </row>
    <row r="755" spans="1:10" ht="18" customHeight="1" x14ac:dyDescent="0.2">
      <c r="A755" s="287"/>
      <c r="B755" s="288"/>
      <c r="C755" s="289"/>
      <c r="D755" s="290"/>
      <c r="E755" s="291"/>
      <c r="F755" s="290" t="s">
        <v>340</v>
      </c>
      <c r="G755" s="291"/>
      <c r="H755" s="292" t="str">
        <f t="shared" si="33"/>
        <v>_</v>
      </c>
      <c r="I755" s="292" t="str">
        <f t="shared" si="34"/>
        <v>_</v>
      </c>
      <c r="J755" s="581">
        <f t="shared" si="35"/>
        <v>0</v>
      </c>
    </row>
    <row r="756" spans="1:10" ht="18" customHeight="1" x14ac:dyDescent="0.2">
      <c r="A756" s="287"/>
      <c r="B756" s="288"/>
      <c r="C756" s="293"/>
      <c r="D756" s="290"/>
      <c r="E756" s="291"/>
      <c r="F756" s="290" t="s">
        <v>340</v>
      </c>
      <c r="G756" s="291"/>
      <c r="H756" s="292" t="str">
        <f t="shared" si="33"/>
        <v>_</v>
      </c>
      <c r="I756" s="292" t="str">
        <f t="shared" si="34"/>
        <v>_</v>
      </c>
      <c r="J756" s="581">
        <f t="shared" si="35"/>
        <v>0</v>
      </c>
    </row>
    <row r="757" spans="1:10" ht="18" customHeight="1" x14ac:dyDescent="0.2">
      <c r="A757" s="287"/>
      <c r="B757" s="288"/>
      <c r="C757" s="289"/>
      <c r="D757" s="290"/>
      <c r="E757" s="291"/>
      <c r="F757" s="290" t="s">
        <v>340</v>
      </c>
      <c r="G757" s="291"/>
      <c r="H757" s="292" t="str">
        <f t="shared" si="33"/>
        <v>_</v>
      </c>
      <c r="I757" s="292" t="str">
        <f t="shared" si="34"/>
        <v>_</v>
      </c>
      <c r="J757" s="581">
        <f t="shared" si="35"/>
        <v>0</v>
      </c>
    </row>
    <row r="758" spans="1:10" ht="18" customHeight="1" x14ac:dyDescent="0.2">
      <c r="A758" s="287"/>
      <c r="B758" s="288"/>
      <c r="C758" s="293"/>
      <c r="D758" s="290"/>
      <c r="E758" s="291"/>
      <c r="F758" s="290" t="s">
        <v>340</v>
      </c>
      <c r="G758" s="291"/>
      <c r="H758" s="292" t="str">
        <f t="shared" si="33"/>
        <v>_</v>
      </c>
      <c r="I758" s="292" t="str">
        <f t="shared" si="34"/>
        <v>_</v>
      </c>
      <c r="J758" s="581">
        <f t="shared" si="35"/>
        <v>0</v>
      </c>
    </row>
    <row r="759" spans="1:10" ht="18" customHeight="1" x14ac:dyDescent="0.2">
      <c r="A759" s="287"/>
      <c r="B759" s="288"/>
      <c r="C759" s="289"/>
      <c r="D759" s="290"/>
      <c r="E759" s="291"/>
      <c r="F759" s="290" t="s">
        <v>340</v>
      </c>
      <c r="G759" s="291"/>
      <c r="H759" s="292" t="str">
        <f t="shared" si="33"/>
        <v>_</v>
      </c>
      <c r="I759" s="292" t="str">
        <f t="shared" si="34"/>
        <v>_</v>
      </c>
      <c r="J759" s="581">
        <f t="shared" si="35"/>
        <v>0</v>
      </c>
    </row>
    <row r="760" spans="1:10" ht="18" customHeight="1" x14ac:dyDescent="0.2">
      <c r="A760" s="287"/>
      <c r="B760" s="288"/>
      <c r="C760" s="293"/>
      <c r="D760" s="290"/>
      <c r="E760" s="291"/>
      <c r="F760" s="290" t="s">
        <v>340</v>
      </c>
      <c r="G760" s="291"/>
      <c r="H760" s="292" t="str">
        <f t="shared" si="33"/>
        <v>_</v>
      </c>
      <c r="I760" s="292" t="str">
        <f t="shared" si="34"/>
        <v>_</v>
      </c>
      <c r="J760" s="581">
        <f t="shared" si="35"/>
        <v>0</v>
      </c>
    </row>
    <row r="761" spans="1:10" ht="18" customHeight="1" x14ac:dyDescent="0.2">
      <c r="A761" s="287"/>
      <c r="B761" s="288"/>
      <c r="C761" s="289"/>
      <c r="D761" s="290"/>
      <c r="E761" s="291"/>
      <c r="F761" s="290" t="s">
        <v>340</v>
      </c>
      <c r="G761" s="291"/>
      <c r="H761" s="292" t="str">
        <f t="shared" si="33"/>
        <v>_</v>
      </c>
      <c r="I761" s="292" t="str">
        <f t="shared" si="34"/>
        <v>_</v>
      </c>
      <c r="J761" s="581">
        <f t="shared" si="35"/>
        <v>0</v>
      </c>
    </row>
    <row r="762" spans="1:10" ht="18" customHeight="1" x14ac:dyDescent="0.2">
      <c r="A762" s="287"/>
      <c r="B762" s="288"/>
      <c r="C762" s="293"/>
      <c r="D762" s="290"/>
      <c r="E762" s="291"/>
      <c r="F762" s="290" t="s">
        <v>340</v>
      </c>
      <c r="G762" s="291"/>
      <c r="H762" s="292" t="str">
        <f t="shared" si="33"/>
        <v>_</v>
      </c>
      <c r="I762" s="292" t="str">
        <f t="shared" si="34"/>
        <v>_</v>
      </c>
      <c r="J762" s="581">
        <f t="shared" si="35"/>
        <v>0</v>
      </c>
    </row>
    <row r="763" spans="1:10" ht="18" customHeight="1" x14ac:dyDescent="0.2">
      <c r="A763" s="287"/>
      <c r="B763" s="288"/>
      <c r="C763" s="289"/>
      <c r="D763" s="290"/>
      <c r="E763" s="291"/>
      <c r="F763" s="290" t="s">
        <v>340</v>
      </c>
      <c r="G763" s="291"/>
      <c r="H763" s="292" t="str">
        <f t="shared" si="33"/>
        <v>_</v>
      </c>
      <c r="I763" s="292" t="str">
        <f t="shared" si="34"/>
        <v>_</v>
      </c>
      <c r="J763" s="581">
        <f t="shared" si="35"/>
        <v>0</v>
      </c>
    </row>
    <row r="764" spans="1:10" ht="18" customHeight="1" x14ac:dyDescent="0.2">
      <c r="A764" s="287"/>
      <c r="B764" s="288"/>
      <c r="C764" s="293"/>
      <c r="D764" s="290"/>
      <c r="E764" s="291"/>
      <c r="F764" s="290" t="s">
        <v>340</v>
      </c>
      <c r="G764" s="291"/>
      <c r="H764" s="292" t="str">
        <f t="shared" si="33"/>
        <v>_</v>
      </c>
      <c r="I764" s="292" t="str">
        <f t="shared" si="34"/>
        <v>_</v>
      </c>
      <c r="J764" s="581">
        <f t="shared" si="35"/>
        <v>0</v>
      </c>
    </row>
    <row r="765" spans="1:10" ht="18" customHeight="1" x14ac:dyDescent="0.2">
      <c r="A765" s="287"/>
      <c r="B765" s="288"/>
      <c r="C765" s="289"/>
      <c r="D765" s="290"/>
      <c r="E765" s="291"/>
      <c r="F765" s="290" t="s">
        <v>340</v>
      </c>
      <c r="G765" s="291"/>
      <c r="H765" s="292" t="str">
        <f t="shared" si="33"/>
        <v>_</v>
      </c>
      <c r="I765" s="292" t="str">
        <f t="shared" si="34"/>
        <v>_</v>
      </c>
      <c r="J765" s="581">
        <f t="shared" si="35"/>
        <v>0</v>
      </c>
    </row>
    <row r="766" spans="1:10" ht="18" customHeight="1" x14ac:dyDescent="0.2">
      <c r="A766" s="287"/>
      <c r="B766" s="288"/>
      <c r="C766" s="293"/>
      <c r="D766" s="290"/>
      <c r="E766" s="291"/>
      <c r="F766" s="290" t="s">
        <v>340</v>
      </c>
      <c r="G766" s="291"/>
      <c r="H766" s="292" t="str">
        <f t="shared" si="33"/>
        <v>_</v>
      </c>
      <c r="I766" s="292" t="str">
        <f t="shared" si="34"/>
        <v>_</v>
      </c>
      <c r="J766" s="581">
        <f t="shared" si="35"/>
        <v>0</v>
      </c>
    </row>
    <row r="767" spans="1:10" ht="18" customHeight="1" x14ac:dyDescent="0.2">
      <c r="A767" s="287"/>
      <c r="B767" s="288"/>
      <c r="C767" s="289"/>
      <c r="D767" s="290"/>
      <c r="E767" s="291"/>
      <c r="F767" s="290" t="s">
        <v>340</v>
      </c>
      <c r="G767" s="291"/>
      <c r="H767" s="292" t="str">
        <f t="shared" si="33"/>
        <v>_</v>
      </c>
      <c r="I767" s="292" t="str">
        <f t="shared" si="34"/>
        <v>_</v>
      </c>
      <c r="J767" s="581">
        <f t="shared" si="35"/>
        <v>0</v>
      </c>
    </row>
    <row r="768" spans="1:10" ht="18" customHeight="1" x14ac:dyDescent="0.2">
      <c r="A768" s="287"/>
      <c r="B768" s="288"/>
      <c r="C768" s="293"/>
      <c r="D768" s="290"/>
      <c r="E768" s="291"/>
      <c r="F768" s="290" t="s">
        <v>340</v>
      </c>
      <c r="G768" s="291"/>
      <c r="H768" s="292" t="str">
        <f t="shared" si="33"/>
        <v>_</v>
      </c>
      <c r="I768" s="292" t="str">
        <f t="shared" si="34"/>
        <v>_</v>
      </c>
      <c r="J768" s="581">
        <f t="shared" si="35"/>
        <v>0</v>
      </c>
    </row>
    <row r="769" spans="1:10" ht="18" customHeight="1" x14ac:dyDescent="0.2">
      <c r="A769" s="287"/>
      <c r="B769" s="288"/>
      <c r="C769" s="289"/>
      <c r="D769" s="290"/>
      <c r="E769" s="291"/>
      <c r="F769" s="290" t="s">
        <v>340</v>
      </c>
      <c r="G769" s="291"/>
      <c r="H769" s="292" t="str">
        <f t="shared" si="33"/>
        <v>_</v>
      </c>
      <c r="I769" s="292" t="str">
        <f t="shared" si="34"/>
        <v>_</v>
      </c>
      <c r="J769" s="581">
        <f t="shared" si="35"/>
        <v>0</v>
      </c>
    </row>
    <row r="770" spans="1:10" ht="18" customHeight="1" x14ac:dyDescent="0.2">
      <c r="A770" s="287"/>
      <c r="B770" s="288"/>
      <c r="C770" s="293"/>
      <c r="D770" s="290"/>
      <c r="E770" s="291"/>
      <c r="F770" s="290" t="s">
        <v>340</v>
      </c>
      <c r="G770" s="291"/>
      <c r="H770" s="292" t="str">
        <f t="shared" si="33"/>
        <v>_</v>
      </c>
      <c r="I770" s="292" t="str">
        <f t="shared" si="34"/>
        <v>_</v>
      </c>
      <c r="J770" s="581">
        <f t="shared" si="35"/>
        <v>0</v>
      </c>
    </row>
    <row r="771" spans="1:10" ht="18" customHeight="1" x14ac:dyDescent="0.2">
      <c r="A771" s="287"/>
      <c r="B771" s="288"/>
      <c r="C771" s="289"/>
      <c r="D771" s="290"/>
      <c r="E771" s="291"/>
      <c r="F771" s="290" t="s">
        <v>340</v>
      </c>
      <c r="G771" s="291"/>
      <c r="H771" s="292" t="str">
        <f t="shared" si="33"/>
        <v>_</v>
      </c>
      <c r="I771" s="292" t="str">
        <f t="shared" si="34"/>
        <v>_</v>
      </c>
      <c r="J771" s="581">
        <f t="shared" si="35"/>
        <v>0</v>
      </c>
    </row>
    <row r="772" spans="1:10" ht="18" customHeight="1" x14ac:dyDescent="0.2">
      <c r="A772" s="287"/>
      <c r="B772" s="288"/>
      <c r="C772" s="293"/>
      <c r="D772" s="290"/>
      <c r="E772" s="291"/>
      <c r="F772" s="290" t="s">
        <v>340</v>
      </c>
      <c r="G772" s="291"/>
      <c r="H772" s="292" t="str">
        <f t="shared" si="33"/>
        <v>_</v>
      </c>
      <c r="I772" s="292" t="str">
        <f t="shared" si="34"/>
        <v>_</v>
      </c>
      <c r="J772" s="581">
        <f t="shared" si="35"/>
        <v>0</v>
      </c>
    </row>
    <row r="773" spans="1:10" ht="18" customHeight="1" x14ac:dyDescent="0.2">
      <c r="A773" s="287"/>
      <c r="B773" s="288"/>
      <c r="C773" s="289"/>
      <c r="D773" s="290"/>
      <c r="E773" s="291"/>
      <c r="F773" s="290" t="s">
        <v>340</v>
      </c>
      <c r="G773" s="291"/>
      <c r="H773" s="292" t="str">
        <f t="shared" si="33"/>
        <v>_</v>
      </c>
      <c r="I773" s="292" t="str">
        <f t="shared" si="34"/>
        <v>_</v>
      </c>
      <c r="J773" s="581">
        <f t="shared" si="35"/>
        <v>0</v>
      </c>
    </row>
    <row r="774" spans="1:10" ht="18" customHeight="1" x14ac:dyDescent="0.2">
      <c r="A774" s="287"/>
      <c r="B774" s="288"/>
      <c r="C774" s="293"/>
      <c r="D774" s="290"/>
      <c r="E774" s="291"/>
      <c r="F774" s="290" t="s">
        <v>340</v>
      </c>
      <c r="G774" s="291"/>
      <c r="H774" s="292" t="str">
        <f t="shared" ref="H774:H837" si="36">CONCATENATE(A774,"_",LEFT(E774,2))</f>
        <v>_</v>
      </c>
      <c r="I774" s="292" t="str">
        <f t="shared" ref="I774:I837" si="37">CONCATENATE(A774,"_",LEFT(G774, 2))</f>
        <v>_</v>
      </c>
      <c r="J774" s="581">
        <f t="shared" si="35"/>
        <v>0</v>
      </c>
    </row>
    <row r="775" spans="1:10" ht="18" customHeight="1" x14ac:dyDescent="0.2">
      <c r="A775" s="287"/>
      <c r="B775" s="288"/>
      <c r="C775" s="289"/>
      <c r="D775" s="290"/>
      <c r="E775" s="291"/>
      <c r="F775" s="290" t="s">
        <v>340</v>
      </c>
      <c r="G775" s="291"/>
      <c r="H775" s="292" t="str">
        <f t="shared" si="36"/>
        <v>_</v>
      </c>
      <c r="I775" s="292" t="str">
        <f t="shared" si="37"/>
        <v>_</v>
      </c>
      <c r="J775" s="581">
        <f t="shared" ref="J775:J838" si="38" xml:space="preserve"> J774+N(D775)-N(F775)</f>
        <v>0</v>
      </c>
    </row>
    <row r="776" spans="1:10" ht="18" customHeight="1" x14ac:dyDescent="0.2">
      <c r="A776" s="287"/>
      <c r="B776" s="288"/>
      <c r="C776" s="293"/>
      <c r="D776" s="290"/>
      <c r="E776" s="291"/>
      <c r="F776" s="290" t="s">
        <v>340</v>
      </c>
      <c r="G776" s="291"/>
      <c r="H776" s="292" t="str">
        <f t="shared" si="36"/>
        <v>_</v>
      </c>
      <c r="I776" s="292" t="str">
        <f t="shared" si="37"/>
        <v>_</v>
      </c>
      <c r="J776" s="581">
        <f t="shared" si="38"/>
        <v>0</v>
      </c>
    </row>
    <row r="777" spans="1:10" ht="18" customHeight="1" x14ac:dyDescent="0.2">
      <c r="A777" s="287"/>
      <c r="B777" s="288"/>
      <c r="C777" s="289"/>
      <c r="D777" s="290"/>
      <c r="E777" s="291"/>
      <c r="F777" s="290" t="s">
        <v>340</v>
      </c>
      <c r="G777" s="291"/>
      <c r="H777" s="292" t="str">
        <f t="shared" si="36"/>
        <v>_</v>
      </c>
      <c r="I777" s="292" t="str">
        <f t="shared" si="37"/>
        <v>_</v>
      </c>
      <c r="J777" s="581">
        <f t="shared" si="38"/>
        <v>0</v>
      </c>
    </row>
    <row r="778" spans="1:10" ht="18" customHeight="1" x14ac:dyDescent="0.2">
      <c r="A778" s="287"/>
      <c r="B778" s="288"/>
      <c r="C778" s="293"/>
      <c r="D778" s="290"/>
      <c r="E778" s="291"/>
      <c r="F778" s="290" t="s">
        <v>340</v>
      </c>
      <c r="G778" s="291"/>
      <c r="H778" s="292" t="str">
        <f t="shared" si="36"/>
        <v>_</v>
      </c>
      <c r="I778" s="292" t="str">
        <f t="shared" si="37"/>
        <v>_</v>
      </c>
      <c r="J778" s="581">
        <f t="shared" si="38"/>
        <v>0</v>
      </c>
    </row>
    <row r="779" spans="1:10" ht="18" customHeight="1" x14ac:dyDescent="0.2">
      <c r="A779" s="287"/>
      <c r="B779" s="288"/>
      <c r="C779" s="289"/>
      <c r="D779" s="290"/>
      <c r="E779" s="291"/>
      <c r="F779" s="290" t="s">
        <v>340</v>
      </c>
      <c r="G779" s="291"/>
      <c r="H779" s="292" t="str">
        <f t="shared" si="36"/>
        <v>_</v>
      </c>
      <c r="I779" s="292" t="str">
        <f t="shared" si="37"/>
        <v>_</v>
      </c>
      <c r="J779" s="581">
        <f t="shared" si="38"/>
        <v>0</v>
      </c>
    </row>
    <row r="780" spans="1:10" ht="18" customHeight="1" x14ac:dyDescent="0.2">
      <c r="A780" s="287"/>
      <c r="B780" s="288"/>
      <c r="C780" s="293"/>
      <c r="D780" s="290"/>
      <c r="E780" s="291"/>
      <c r="F780" s="290" t="s">
        <v>340</v>
      </c>
      <c r="G780" s="291"/>
      <c r="H780" s="292" t="str">
        <f t="shared" si="36"/>
        <v>_</v>
      </c>
      <c r="I780" s="292" t="str">
        <f t="shared" si="37"/>
        <v>_</v>
      </c>
      <c r="J780" s="581">
        <f t="shared" si="38"/>
        <v>0</v>
      </c>
    </row>
    <row r="781" spans="1:10" ht="18" customHeight="1" x14ac:dyDescent="0.2">
      <c r="A781" s="287"/>
      <c r="B781" s="288"/>
      <c r="C781" s="289"/>
      <c r="D781" s="290"/>
      <c r="E781" s="291"/>
      <c r="F781" s="290" t="s">
        <v>340</v>
      </c>
      <c r="G781" s="291"/>
      <c r="H781" s="292" t="str">
        <f t="shared" si="36"/>
        <v>_</v>
      </c>
      <c r="I781" s="292" t="str">
        <f t="shared" si="37"/>
        <v>_</v>
      </c>
      <c r="J781" s="581">
        <f t="shared" si="38"/>
        <v>0</v>
      </c>
    </row>
    <row r="782" spans="1:10" ht="18" customHeight="1" x14ac:dyDescent="0.2">
      <c r="A782" s="287"/>
      <c r="B782" s="288"/>
      <c r="C782" s="293"/>
      <c r="D782" s="290"/>
      <c r="E782" s="291"/>
      <c r="F782" s="290" t="s">
        <v>340</v>
      </c>
      <c r="G782" s="291"/>
      <c r="H782" s="292" t="str">
        <f t="shared" si="36"/>
        <v>_</v>
      </c>
      <c r="I782" s="292" t="str">
        <f t="shared" si="37"/>
        <v>_</v>
      </c>
      <c r="J782" s="581">
        <f t="shared" si="38"/>
        <v>0</v>
      </c>
    </row>
    <row r="783" spans="1:10" ht="18" customHeight="1" x14ac:dyDescent="0.2">
      <c r="A783" s="287"/>
      <c r="B783" s="288"/>
      <c r="C783" s="289"/>
      <c r="D783" s="290"/>
      <c r="E783" s="291"/>
      <c r="F783" s="290" t="s">
        <v>340</v>
      </c>
      <c r="G783" s="291"/>
      <c r="H783" s="292" t="str">
        <f t="shared" si="36"/>
        <v>_</v>
      </c>
      <c r="I783" s="292" t="str">
        <f t="shared" si="37"/>
        <v>_</v>
      </c>
      <c r="J783" s="581">
        <f t="shared" si="38"/>
        <v>0</v>
      </c>
    </row>
    <row r="784" spans="1:10" ht="18" customHeight="1" x14ac:dyDescent="0.2">
      <c r="A784" s="287"/>
      <c r="B784" s="288"/>
      <c r="C784" s="293"/>
      <c r="D784" s="290"/>
      <c r="E784" s="291"/>
      <c r="F784" s="290" t="s">
        <v>340</v>
      </c>
      <c r="G784" s="291"/>
      <c r="H784" s="292" t="str">
        <f t="shared" si="36"/>
        <v>_</v>
      </c>
      <c r="I784" s="292" t="str">
        <f t="shared" si="37"/>
        <v>_</v>
      </c>
      <c r="J784" s="581">
        <f t="shared" si="38"/>
        <v>0</v>
      </c>
    </row>
    <row r="785" spans="1:10" ht="18" customHeight="1" x14ac:dyDescent="0.2">
      <c r="A785" s="287"/>
      <c r="B785" s="288"/>
      <c r="C785" s="289"/>
      <c r="D785" s="290"/>
      <c r="E785" s="291"/>
      <c r="F785" s="290" t="s">
        <v>340</v>
      </c>
      <c r="G785" s="291"/>
      <c r="H785" s="292" t="str">
        <f t="shared" si="36"/>
        <v>_</v>
      </c>
      <c r="I785" s="292" t="str">
        <f t="shared" si="37"/>
        <v>_</v>
      </c>
      <c r="J785" s="581">
        <f t="shared" si="38"/>
        <v>0</v>
      </c>
    </row>
    <row r="786" spans="1:10" ht="18" customHeight="1" x14ac:dyDescent="0.2">
      <c r="A786" s="287"/>
      <c r="B786" s="288"/>
      <c r="C786" s="293"/>
      <c r="D786" s="290"/>
      <c r="E786" s="291"/>
      <c r="F786" s="290" t="s">
        <v>340</v>
      </c>
      <c r="G786" s="291"/>
      <c r="H786" s="292" t="str">
        <f t="shared" si="36"/>
        <v>_</v>
      </c>
      <c r="I786" s="292" t="str">
        <f t="shared" si="37"/>
        <v>_</v>
      </c>
      <c r="J786" s="581">
        <f t="shared" si="38"/>
        <v>0</v>
      </c>
    </row>
    <row r="787" spans="1:10" ht="18" customHeight="1" x14ac:dyDescent="0.2">
      <c r="A787" s="287"/>
      <c r="B787" s="288"/>
      <c r="C787" s="289"/>
      <c r="D787" s="290"/>
      <c r="E787" s="291"/>
      <c r="F787" s="290" t="s">
        <v>340</v>
      </c>
      <c r="G787" s="291"/>
      <c r="H787" s="292" t="str">
        <f t="shared" si="36"/>
        <v>_</v>
      </c>
      <c r="I787" s="292" t="str">
        <f t="shared" si="37"/>
        <v>_</v>
      </c>
      <c r="J787" s="581">
        <f t="shared" si="38"/>
        <v>0</v>
      </c>
    </row>
    <row r="788" spans="1:10" ht="18" customHeight="1" x14ac:dyDescent="0.2">
      <c r="A788" s="287"/>
      <c r="B788" s="288"/>
      <c r="C788" s="293"/>
      <c r="D788" s="290"/>
      <c r="E788" s="291"/>
      <c r="F788" s="290" t="s">
        <v>340</v>
      </c>
      <c r="G788" s="291"/>
      <c r="H788" s="292" t="str">
        <f t="shared" si="36"/>
        <v>_</v>
      </c>
      <c r="I788" s="292" t="str">
        <f t="shared" si="37"/>
        <v>_</v>
      </c>
      <c r="J788" s="581">
        <f t="shared" si="38"/>
        <v>0</v>
      </c>
    </row>
    <row r="789" spans="1:10" ht="18" customHeight="1" x14ac:dyDescent="0.2">
      <c r="A789" s="287"/>
      <c r="B789" s="288"/>
      <c r="C789" s="289"/>
      <c r="D789" s="290"/>
      <c r="E789" s="291"/>
      <c r="F789" s="290" t="s">
        <v>340</v>
      </c>
      <c r="G789" s="291"/>
      <c r="H789" s="292" t="str">
        <f t="shared" si="36"/>
        <v>_</v>
      </c>
      <c r="I789" s="292" t="str">
        <f t="shared" si="37"/>
        <v>_</v>
      </c>
      <c r="J789" s="581">
        <f t="shared" si="38"/>
        <v>0</v>
      </c>
    </row>
    <row r="790" spans="1:10" ht="18" customHeight="1" x14ac:dyDescent="0.2">
      <c r="A790" s="287"/>
      <c r="B790" s="288"/>
      <c r="C790" s="293"/>
      <c r="D790" s="290"/>
      <c r="E790" s="291"/>
      <c r="F790" s="290" t="s">
        <v>340</v>
      </c>
      <c r="G790" s="291"/>
      <c r="H790" s="292" t="str">
        <f t="shared" si="36"/>
        <v>_</v>
      </c>
      <c r="I790" s="292" t="str">
        <f t="shared" si="37"/>
        <v>_</v>
      </c>
      <c r="J790" s="581">
        <f t="shared" si="38"/>
        <v>0</v>
      </c>
    </row>
    <row r="791" spans="1:10" ht="18" customHeight="1" x14ac:dyDescent="0.2">
      <c r="A791" s="287"/>
      <c r="B791" s="288"/>
      <c r="C791" s="289"/>
      <c r="D791" s="290"/>
      <c r="E791" s="291"/>
      <c r="F791" s="290" t="s">
        <v>340</v>
      </c>
      <c r="G791" s="291"/>
      <c r="H791" s="292" t="str">
        <f t="shared" si="36"/>
        <v>_</v>
      </c>
      <c r="I791" s="292" t="str">
        <f t="shared" si="37"/>
        <v>_</v>
      </c>
      <c r="J791" s="581">
        <f t="shared" si="38"/>
        <v>0</v>
      </c>
    </row>
    <row r="792" spans="1:10" ht="18" customHeight="1" x14ac:dyDescent="0.2">
      <c r="A792" s="287"/>
      <c r="B792" s="288"/>
      <c r="C792" s="293"/>
      <c r="D792" s="290"/>
      <c r="E792" s="291"/>
      <c r="F792" s="290" t="s">
        <v>340</v>
      </c>
      <c r="G792" s="291"/>
      <c r="H792" s="292" t="str">
        <f t="shared" si="36"/>
        <v>_</v>
      </c>
      <c r="I792" s="292" t="str">
        <f t="shared" si="37"/>
        <v>_</v>
      </c>
      <c r="J792" s="581">
        <f t="shared" si="38"/>
        <v>0</v>
      </c>
    </row>
    <row r="793" spans="1:10" ht="18" customHeight="1" x14ac:dyDescent="0.2">
      <c r="A793" s="287"/>
      <c r="B793" s="288"/>
      <c r="C793" s="289"/>
      <c r="D793" s="290"/>
      <c r="E793" s="291"/>
      <c r="F793" s="290" t="s">
        <v>340</v>
      </c>
      <c r="G793" s="291"/>
      <c r="H793" s="292" t="str">
        <f t="shared" si="36"/>
        <v>_</v>
      </c>
      <c r="I793" s="292" t="str">
        <f t="shared" si="37"/>
        <v>_</v>
      </c>
      <c r="J793" s="581">
        <f t="shared" si="38"/>
        <v>0</v>
      </c>
    </row>
    <row r="794" spans="1:10" ht="18" customHeight="1" x14ac:dyDescent="0.2">
      <c r="A794" s="287"/>
      <c r="B794" s="288"/>
      <c r="C794" s="293"/>
      <c r="D794" s="290"/>
      <c r="E794" s="291"/>
      <c r="F794" s="290" t="s">
        <v>340</v>
      </c>
      <c r="G794" s="291"/>
      <c r="H794" s="292" t="str">
        <f t="shared" si="36"/>
        <v>_</v>
      </c>
      <c r="I794" s="292" t="str">
        <f t="shared" si="37"/>
        <v>_</v>
      </c>
      <c r="J794" s="581">
        <f t="shared" si="38"/>
        <v>0</v>
      </c>
    </row>
    <row r="795" spans="1:10" ht="18" customHeight="1" x14ac:dyDescent="0.2">
      <c r="A795" s="287"/>
      <c r="B795" s="288"/>
      <c r="C795" s="289"/>
      <c r="D795" s="290"/>
      <c r="E795" s="291"/>
      <c r="F795" s="290" t="s">
        <v>340</v>
      </c>
      <c r="G795" s="291"/>
      <c r="H795" s="292" t="str">
        <f t="shared" si="36"/>
        <v>_</v>
      </c>
      <c r="I795" s="292" t="str">
        <f t="shared" si="37"/>
        <v>_</v>
      </c>
      <c r="J795" s="581">
        <f t="shared" si="38"/>
        <v>0</v>
      </c>
    </row>
    <row r="796" spans="1:10" ht="18" customHeight="1" x14ac:dyDescent="0.2">
      <c r="A796" s="287"/>
      <c r="B796" s="288"/>
      <c r="C796" s="293"/>
      <c r="D796" s="290"/>
      <c r="E796" s="291"/>
      <c r="F796" s="290" t="s">
        <v>340</v>
      </c>
      <c r="G796" s="291"/>
      <c r="H796" s="292" t="str">
        <f t="shared" si="36"/>
        <v>_</v>
      </c>
      <c r="I796" s="292" t="str">
        <f t="shared" si="37"/>
        <v>_</v>
      </c>
      <c r="J796" s="581">
        <f t="shared" si="38"/>
        <v>0</v>
      </c>
    </row>
    <row r="797" spans="1:10" ht="18" customHeight="1" x14ac:dyDescent="0.2">
      <c r="A797" s="287"/>
      <c r="B797" s="288"/>
      <c r="C797" s="289"/>
      <c r="D797" s="290"/>
      <c r="E797" s="291"/>
      <c r="F797" s="290" t="s">
        <v>340</v>
      </c>
      <c r="G797" s="291"/>
      <c r="H797" s="292" t="str">
        <f t="shared" si="36"/>
        <v>_</v>
      </c>
      <c r="I797" s="292" t="str">
        <f t="shared" si="37"/>
        <v>_</v>
      </c>
      <c r="J797" s="581">
        <f t="shared" si="38"/>
        <v>0</v>
      </c>
    </row>
    <row r="798" spans="1:10" ht="18" customHeight="1" x14ac:dyDescent="0.2">
      <c r="A798" s="287"/>
      <c r="B798" s="288"/>
      <c r="C798" s="293"/>
      <c r="D798" s="290"/>
      <c r="E798" s="291"/>
      <c r="F798" s="290" t="s">
        <v>340</v>
      </c>
      <c r="G798" s="291"/>
      <c r="H798" s="292" t="str">
        <f t="shared" si="36"/>
        <v>_</v>
      </c>
      <c r="I798" s="292" t="str">
        <f t="shared" si="37"/>
        <v>_</v>
      </c>
      <c r="J798" s="581">
        <f t="shared" si="38"/>
        <v>0</v>
      </c>
    </row>
    <row r="799" spans="1:10" ht="18" customHeight="1" x14ac:dyDescent="0.2">
      <c r="A799" s="287"/>
      <c r="B799" s="288"/>
      <c r="C799" s="289"/>
      <c r="D799" s="290"/>
      <c r="E799" s="291"/>
      <c r="F799" s="290" t="s">
        <v>340</v>
      </c>
      <c r="G799" s="291"/>
      <c r="H799" s="292" t="str">
        <f t="shared" si="36"/>
        <v>_</v>
      </c>
      <c r="I799" s="292" t="str">
        <f t="shared" si="37"/>
        <v>_</v>
      </c>
      <c r="J799" s="581">
        <f t="shared" si="38"/>
        <v>0</v>
      </c>
    </row>
    <row r="800" spans="1:10" ht="18" customHeight="1" x14ac:dyDescent="0.2">
      <c r="A800" s="287"/>
      <c r="B800" s="288"/>
      <c r="C800" s="293"/>
      <c r="D800" s="290"/>
      <c r="E800" s="291"/>
      <c r="F800" s="290" t="s">
        <v>340</v>
      </c>
      <c r="G800" s="291"/>
      <c r="H800" s="292" t="str">
        <f t="shared" si="36"/>
        <v>_</v>
      </c>
      <c r="I800" s="292" t="str">
        <f t="shared" si="37"/>
        <v>_</v>
      </c>
      <c r="J800" s="581">
        <f t="shared" si="38"/>
        <v>0</v>
      </c>
    </row>
    <row r="801" spans="1:10" ht="18" customHeight="1" x14ac:dyDescent="0.2">
      <c r="A801" s="287"/>
      <c r="B801" s="288"/>
      <c r="C801" s="289"/>
      <c r="D801" s="290"/>
      <c r="E801" s="291"/>
      <c r="F801" s="290" t="s">
        <v>340</v>
      </c>
      <c r="G801" s="291"/>
      <c r="H801" s="292" t="str">
        <f t="shared" si="36"/>
        <v>_</v>
      </c>
      <c r="I801" s="292" t="str">
        <f t="shared" si="37"/>
        <v>_</v>
      </c>
      <c r="J801" s="581">
        <f t="shared" si="38"/>
        <v>0</v>
      </c>
    </row>
    <row r="802" spans="1:10" ht="18" customHeight="1" x14ac:dyDescent="0.2">
      <c r="A802" s="287"/>
      <c r="B802" s="288"/>
      <c r="C802" s="293"/>
      <c r="D802" s="290"/>
      <c r="E802" s="291"/>
      <c r="F802" s="290" t="s">
        <v>340</v>
      </c>
      <c r="G802" s="291"/>
      <c r="H802" s="292" t="str">
        <f t="shared" si="36"/>
        <v>_</v>
      </c>
      <c r="I802" s="292" t="str">
        <f t="shared" si="37"/>
        <v>_</v>
      </c>
      <c r="J802" s="581">
        <f t="shared" si="38"/>
        <v>0</v>
      </c>
    </row>
    <row r="803" spans="1:10" ht="18" customHeight="1" x14ac:dyDescent="0.2">
      <c r="A803" s="287"/>
      <c r="B803" s="288"/>
      <c r="C803" s="289"/>
      <c r="D803" s="290"/>
      <c r="E803" s="291"/>
      <c r="F803" s="290" t="s">
        <v>340</v>
      </c>
      <c r="G803" s="291"/>
      <c r="H803" s="292" t="str">
        <f t="shared" si="36"/>
        <v>_</v>
      </c>
      <c r="I803" s="292" t="str">
        <f t="shared" si="37"/>
        <v>_</v>
      </c>
      <c r="J803" s="581">
        <f t="shared" si="38"/>
        <v>0</v>
      </c>
    </row>
    <row r="804" spans="1:10" ht="18" customHeight="1" x14ac:dyDescent="0.2">
      <c r="A804" s="287"/>
      <c r="B804" s="288"/>
      <c r="C804" s="293"/>
      <c r="D804" s="290"/>
      <c r="E804" s="291"/>
      <c r="F804" s="290" t="s">
        <v>340</v>
      </c>
      <c r="G804" s="291"/>
      <c r="H804" s="292" t="str">
        <f t="shared" si="36"/>
        <v>_</v>
      </c>
      <c r="I804" s="292" t="str">
        <f t="shared" si="37"/>
        <v>_</v>
      </c>
      <c r="J804" s="581">
        <f t="shared" si="38"/>
        <v>0</v>
      </c>
    </row>
    <row r="805" spans="1:10" ht="18" customHeight="1" x14ac:dyDescent="0.2">
      <c r="A805" s="287"/>
      <c r="B805" s="288"/>
      <c r="C805" s="289"/>
      <c r="D805" s="290"/>
      <c r="E805" s="291"/>
      <c r="F805" s="290" t="s">
        <v>340</v>
      </c>
      <c r="G805" s="291"/>
      <c r="H805" s="292" t="str">
        <f t="shared" si="36"/>
        <v>_</v>
      </c>
      <c r="I805" s="292" t="str">
        <f t="shared" si="37"/>
        <v>_</v>
      </c>
      <c r="J805" s="581">
        <f t="shared" si="38"/>
        <v>0</v>
      </c>
    </row>
    <row r="806" spans="1:10" ht="18" customHeight="1" x14ac:dyDescent="0.2">
      <c r="A806" s="287"/>
      <c r="B806" s="288"/>
      <c r="C806" s="293"/>
      <c r="D806" s="290"/>
      <c r="E806" s="291"/>
      <c r="F806" s="290" t="s">
        <v>340</v>
      </c>
      <c r="G806" s="291"/>
      <c r="H806" s="292" t="str">
        <f t="shared" si="36"/>
        <v>_</v>
      </c>
      <c r="I806" s="292" t="str">
        <f t="shared" si="37"/>
        <v>_</v>
      </c>
      <c r="J806" s="581">
        <f t="shared" si="38"/>
        <v>0</v>
      </c>
    </row>
    <row r="807" spans="1:10" ht="18" customHeight="1" x14ac:dyDescent="0.2">
      <c r="A807" s="287"/>
      <c r="B807" s="288"/>
      <c r="C807" s="289"/>
      <c r="D807" s="290"/>
      <c r="E807" s="291"/>
      <c r="F807" s="290" t="s">
        <v>340</v>
      </c>
      <c r="G807" s="291"/>
      <c r="H807" s="292" t="str">
        <f t="shared" si="36"/>
        <v>_</v>
      </c>
      <c r="I807" s="292" t="str">
        <f t="shared" si="37"/>
        <v>_</v>
      </c>
      <c r="J807" s="581">
        <f t="shared" si="38"/>
        <v>0</v>
      </c>
    </row>
    <row r="808" spans="1:10" ht="18" customHeight="1" x14ac:dyDescent="0.2">
      <c r="A808" s="287"/>
      <c r="B808" s="288"/>
      <c r="C808" s="293"/>
      <c r="D808" s="290"/>
      <c r="E808" s="291"/>
      <c r="F808" s="290" t="s">
        <v>340</v>
      </c>
      <c r="G808" s="291"/>
      <c r="H808" s="292" t="str">
        <f t="shared" si="36"/>
        <v>_</v>
      </c>
      <c r="I808" s="292" t="str">
        <f t="shared" si="37"/>
        <v>_</v>
      </c>
      <c r="J808" s="581">
        <f t="shared" si="38"/>
        <v>0</v>
      </c>
    </row>
    <row r="809" spans="1:10" ht="18" customHeight="1" x14ac:dyDescent="0.2">
      <c r="A809" s="287"/>
      <c r="B809" s="288"/>
      <c r="C809" s="289"/>
      <c r="D809" s="290"/>
      <c r="E809" s="291"/>
      <c r="F809" s="290" t="s">
        <v>340</v>
      </c>
      <c r="G809" s="291"/>
      <c r="H809" s="292" t="str">
        <f t="shared" si="36"/>
        <v>_</v>
      </c>
      <c r="I809" s="292" t="str">
        <f t="shared" si="37"/>
        <v>_</v>
      </c>
      <c r="J809" s="581">
        <f t="shared" si="38"/>
        <v>0</v>
      </c>
    </row>
    <row r="810" spans="1:10" ht="18" customHeight="1" x14ac:dyDescent="0.2">
      <c r="A810" s="287"/>
      <c r="B810" s="288"/>
      <c r="C810" s="293"/>
      <c r="D810" s="290"/>
      <c r="E810" s="291"/>
      <c r="F810" s="290" t="s">
        <v>340</v>
      </c>
      <c r="G810" s="291"/>
      <c r="H810" s="292" t="str">
        <f t="shared" si="36"/>
        <v>_</v>
      </c>
      <c r="I810" s="292" t="str">
        <f t="shared" si="37"/>
        <v>_</v>
      </c>
      <c r="J810" s="581">
        <f t="shared" si="38"/>
        <v>0</v>
      </c>
    </row>
    <row r="811" spans="1:10" ht="18" customHeight="1" x14ac:dyDescent="0.2">
      <c r="A811" s="287"/>
      <c r="B811" s="288"/>
      <c r="C811" s="289"/>
      <c r="D811" s="290"/>
      <c r="E811" s="291"/>
      <c r="F811" s="290" t="s">
        <v>340</v>
      </c>
      <c r="G811" s="291"/>
      <c r="H811" s="292" t="str">
        <f t="shared" si="36"/>
        <v>_</v>
      </c>
      <c r="I811" s="292" t="str">
        <f t="shared" si="37"/>
        <v>_</v>
      </c>
      <c r="J811" s="581">
        <f t="shared" si="38"/>
        <v>0</v>
      </c>
    </row>
    <row r="812" spans="1:10" ht="18" customHeight="1" x14ac:dyDescent="0.2">
      <c r="A812" s="287"/>
      <c r="B812" s="288"/>
      <c r="C812" s="293"/>
      <c r="D812" s="290"/>
      <c r="E812" s="291"/>
      <c r="F812" s="290" t="s">
        <v>340</v>
      </c>
      <c r="G812" s="291"/>
      <c r="H812" s="292" t="str">
        <f t="shared" si="36"/>
        <v>_</v>
      </c>
      <c r="I812" s="292" t="str">
        <f t="shared" si="37"/>
        <v>_</v>
      </c>
      <c r="J812" s="581">
        <f t="shared" si="38"/>
        <v>0</v>
      </c>
    </row>
    <row r="813" spans="1:10" ht="18" customHeight="1" x14ac:dyDescent="0.2">
      <c r="A813" s="287"/>
      <c r="B813" s="288"/>
      <c r="C813" s="289"/>
      <c r="D813" s="290"/>
      <c r="E813" s="291"/>
      <c r="F813" s="290" t="s">
        <v>340</v>
      </c>
      <c r="G813" s="291"/>
      <c r="H813" s="292" t="str">
        <f t="shared" si="36"/>
        <v>_</v>
      </c>
      <c r="I813" s="292" t="str">
        <f t="shared" si="37"/>
        <v>_</v>
      </c>
      <c r="J813" s="581">
        <f t="shared" si="38"/>
        <v>0</v>
      </c>
    </row>
    <row r="814" spans="1:10" ht="18" customHeight="1" x14ac:dyDescent="0.2">
      <c r="A814" s="287"/>
      <c r="B814" s="288"/>
      <c r="C814" s="293"/>
      <c r="D814" s="290"/>
      <c r="E814" s="291"/>
      <c r="F814" s="290" t="s">
        <v>340</v>
      </c>
      <c r="G814" s="291"/>
      <c r="H814" s="292" t="str">
        <f t="shared" si="36"/>
        <v>_</v>
      </c>
      <c r="I814" s="292" t="str">
        <f t="shared" si="37"/>
        <v>_</v>
      </c>
      <c r="J814" s="581">
        <f t="shared" si="38"/>
        <v>0</v>
      </c>
    </row>
    <row r="815" spans="1:10" ht="18" customHeight="1" x14ac:dyDescent="0.2">
      <c r="A815" s="287"/>
      <c r="B815" s="288"/>
      <c r="C815" s="289"/>
      <c r="D815" s="290"/>
      <c r="E815" s="291"/>
      <c r="F815" s="290" t="s">
        <v>340</v>
      </c>
      <c r="G815" s="291"/>
      <c r="H815" s="292" t="str">
        <f t="shared" si="36"/>
        <v>_</v>
      </c>
      <c r="I815" s="292" t="str">
        <f t="shared" si="37"/>
        <v>_</v>
      </c>
      <c r="J815" s="581">
        <f t="shared" si="38"/>
        <v>0</v>
      </c>
    </row>
    <row r="816" spans="1:10" ht="18" customHeight="1" x14ac:dyDescent="0.2">
      <c r="A816" s="287"/>
      <c r="B816" s="288"/>
      <c r="C816" s="293"/>
      <c r="D816" s="290"/>
      <c r="E816" s="291"/>
      <c r="F816" s="290" t="s">
        <v>340</v>
      </c>
      <c r="G816" s="291"/>
      <c r="H816" s="292" t="str">
        <f t="shared" si="36"/>
        <v>_</v>
      </c>
      <c r="I816" s="292" t="str">
        <f t="shared" si="37"/>
        <v>_</v>
      </c>
      <c r="J816" s="581">
        <f t="shared" si="38"/>
        <v>0</v>
      </c>
    </row>
    <row r="817" spans="1:10" ht="18" customHeight="1" x14ac:dyDescent="0.2">
      <c r="A817" s="287"/>
      <c r="B817" s="288"/>
      <c r="C817" s="289"/>
      <c r="D817" s="290"/>
      <c r="E817" s="291"/>
      <c r="F817" s="290" t="s">
        <v>340</v>
      </c>
      <c r="G817" s="291"/>
      <c r="H817" s="292" t="str">
        <f t="shared" si="36"/>
        <v>_</v>
      </c>
      <c r="I817" s="292" t="str">
        <f t="shared" si="37"/>
        <v>_</v>
      </c>
      <c r="J817" s="581">
        <f t="shared" si="38"/>
        <v>0</v>
      </c>
    </row>
    <row r="818" spans="1:10" ht="18" customHeight="1" x14ac:dyDescent="0.2">
      <c r="A818" s="287"/>
      <c r="B818" s="288"/>
      <c r="C818" s="293"/>
      <c r="D818" s="290"/>
      <c r="E818" s="291"/>
      <c r="F818" s="290" t="s">
        <v>340</v>
      </c>
      <c r="G818" s="291"/>
      <c r="H818" s="292" t="str">
        <f t="shared" si="36"/>
        <v>_</v>
      </c>
      <c r="I818" s="292" t="str">
        <f t="shared" si="37"/>
        <v>_</v>
      </c>
      <c r="J818" s="581">
        <f t="shared" si="38"/>
        <v>0</v>
      </c>
    </row>
    <row r="819" spans="1:10" ht="18" customHeight="1" x14ac:dyDescent="0.2">
      <c r="A819" s="287"/>
      <c r="B819" s="288"/>
      <c r="C819" s="289"/>
      <c r="D819" s="290"/>
      <c r="E819" s="291"/>
      <c r="F819" s="290" t="s">
        <v>340</v>
      </c>
      <c r="G819" s="291"/>
      <c r="H819" s="292" t="str">
        <f t="shared" si="36"/>
        <v>_</v>
      </c>
      <c r="I819" s="292" t="str">
        <f t="shared" si="37"/>
        <v>_</v>
      </c>
      <c r="J819" s="581">
        <f t="shared" si="38"/>
        <v>0</v>
      </c>
    </row>
    <row r="820" spans="1:10" ht="18" customHeight="1" x14ac:dyDescent="0.2">
      <c r="A820" s="287"/>
      <c r="B820" s="288"/>
      <c r="C820" s="293"/>
      <c r="D820" s="290"/>
      <c r="E820" s="291"/>
      <c r="F820" s="290" t="s">
        <v>340</v>
      </c>
      <c r="G820" s="291"/>
      <c r="H820" s="292" t="str">
        <f t="shared" si="36"/>
        <v>_</v>
      </c>
      <c r="I820" s="292" t="str">
        <f t="shared" si="37"/>
        <v>_</v>
      </c>
      <c r="J820" s="581">
        <f t="shared" si="38"/>
        <v>0</v>
      </c>
    </row>
    <row r="821" spans="1:10" ht="18" customHeight="1" x14ac:dyDescent="0.2">
      <c r="A821" s="287"/>
      <c r="B821" s="288"/>
      <c r="C821" s="289"/>
      <c r="D821" s="290"/>
      <c r="E821" s="291"/>
      <c r="F821" s="290" t="s">
        <v>340</v>
      </c>
      <c r="G821" s="291"/>
      <c r="H821" s="292" t="str">
        <f t="shared" si="36"/>
        <v>_</v>
      </c>
      <c r="I821" s="292" t="str">
        <f t="shared" si="37"/>
        <v>_</v>
      </c>
      <c r="J821" s="581">
        <f t="shared" si="38"/>
        <v>0</v>
      </c>
    </row>
    <row r="822" spans="1:10" ht="18" customHeight="1" x14ac:dyDescent="0.2">
      <c r="A822" s="287"/>
      <c r="B822" s="288"/>
      <c r="C822" s="293"/>
      <c r="D822" s="290"/>
      <c r="E822" s="291"/>
      <c r="F822" s="290" t="s">
        <v>340</v>
      </c>
      <c r="G822" s="291"/>
      <c r="H822" s="292" t="str">
        <f t="shared" si="36"/>
        <v>_</v>
      </c>
      <c r="I822" s="292" t="str">
        <f t="shared" si="37"/>
        <v>_</v>
      </c>
      <c r="J822" s="581">
        <f t="shared" si="38"/>
        <v>0</v>
      </c>
    </row>
    <row r="823" spans="1:10" ht="18" customHeight="1" x14ac:dyDescent="0.2">
      <c r="A823" s="287"/>
      <c r="B823" s="288"/>
      <c r="C823" s="289"/>
      <c r="D823" s="290"/>
      <c r="E823" s="291"/>
      <c r="F823" s="290" t="s">
        <v>340</v>
      </c>
      <c r="G823" s="291"/>
      <c r="H823" s="292" t="str">
        <f t="shared" si="36"/>
        <v>_</v>
      </c>
      <c r="I823" s="292" t="str">
        <f t="shared" si="37"/>
        <v>_</v>
      </c>
      <c r="J823" s="581">
        <f t="shared" si="38"/>
        <v>0</v>
      </c>
    </row>
    <row r="824" spans="1:10" ht="18" customHeight="1" x14ac:dyDescent="0.2">
      <c r="A824" s="287"/>
      <c r="B824" s="288"/>
      <c r="C824" s="293"/>
      <c r="D824" s="290"/>
      <c r="E824" s="291"/>
      <c r="F824" s="290" t="s">
        <v>340</v>
      </c>
      <c r="G824" s="291"/>
      <c r="H824" s="292" t="str">
        <f t="shared" si="36"/>
        <v>_</v>
      </c>
      <c r="I824" s="292" t="str">
        <f t="shared" si="37"/>
        <v>_</v>
      </c>
      <c r="J824" s="581">
        <f t="shared" si="38"/>
        <v>0</v>
      </c>
    </row>
    <row r="825" spans="1:10" ht="18" customHeight="1" x14ac:dyDescent="0.2">
      <c r="A825" s="287"/>
      <c r="B825" s="288"/>
      <c r="C825" s="289"/>
      <c r="D825" s="290"/>
      <c r="E825" s="291"/>
      <c r="F825" s="290" t="s">
        <v>340</v>
      </c>
      <c r="G825" s="291"/>
      <c r="H825" s="292" t="str">
        <f t="shared" si="36"/>
        <v>_</v>
      </c>
      <c r="I825" s="292" t="str">
        <f t="shared" si="37"/>
        <v>_</v>
      </c>
      <c r="J825" s="581">
        <f t="shared" si="38"/>
        <v>0</v>
      </c>
    </row>
    <row r="826" spans="1:10" ht="18" customHeight="1" x14ac:dyDescent="0.2">
      <c r="A826" s="287"/>
      <c r="B826" s="288"/>
      <c r="C826" s="293"/>
      <c r="D826" s="290"/>
      <c r="E826" s="291"/>
      <c r="F826" s="290" t="s">
        <v>340</v>
      </c>
      <c r="G826" s="291"/>
      <c r="H826" s="292" t="str">
        <f t="shared" si="36"/>
        <v>_</v>
      </c>
      <c r="I826" s="292" t="str">
        <f t="shared" si="37"/>
        <v>_</v>
      </c>
      <c r="J826" s="581">
        <f t="shared" si="38"/>
        <v>0</v>
      </c>
    </row>
    <row r="827" spans="1:10" ht="18" customHeight="1" x14ac:dyDescent="0.2">
      <c r="A827" s="287"/>
      <c r="B827" s="288"/>
      <c r="C827" s="289"/>
      <c r="D827" s="290"/>
      <c r="E827" s="291"/>
      <c r="F827" s="290" t="s">
        <v>340</v>
      </c>
      <c r="G827" s="291"/>
      <c r="H827" s="292" t="str">
        <f t="shared" si="36"/>
        <v>_</v>
      </c>
      <c r="I827" s="292" t="str">
        <f t="shared" si="37"/>
        <v>_</v>
      </c>
      <c r="J827" s="581">
        <f t="shared" si="38"/>
        <v>0</v>
      </c>
    </row>
    <row r="828" spans="1:10" ht="18" customHeight="1" x14ac:dyDescent="0.2">
      <c r="A828" s="287"/>
      <c r="B828" s="288"/>
      <c r="C828" s="293"/>
      <c r="D828" s="290"/>
      <c r="E828" s="291"/>
      <c r="F828" s="290" t="s">
        <v>340</v>
      </c>
      <c r="G828" s="291"/>
      <c r="H828" s="292" t="str">
        <f t="shared" si="36"/>
        <v>_</v>
      </c>
      <c r="I828" s="292" t="str">
        <f t="shared" si="37"/>
        <v>_</v>
      </c>
      <c r="J828" s="581">
        <f t="shared" si="38"/>
        <v>0</v>
      </c>
    </row>
    <row r="829" spans="1:10" ht="18" customHeight="1" x14ac:dyDescent="0.2">
      <c r="A829" s="287"/>
      <c r="B829" s="288"/>
      <c r="C829" s="289"/>
      <c r="D829" s="290"/>
      <c r="E829" s="291"/>
      <c r="F829" s="290" t="s">
        <v>340</v>
      </c>
      <c r="G829" s="291"/>
      <c r="H829" s="292" t="str">
        <f t="shared" si="36"/>
        <v>_</v>
      </c>
      <c r="I829" s="292" t="str">
        <f t="shared" si="37"/>
        <v>_</v>
      </c>
      <c r="J829" s="581">
        <f t="shared" si="38"/>
        <v>0</v>
      </c>
    </row>
    <row r="830" spans="1:10" ht="18" customHeight="1" x14ac:dyDescent="0.2">
      <c r="A830" s="287"/>
      <c r="B830" s="288"/>
      <c r="C830" s="293"/>
      <c r="D830" s="290"/>
      <c r="E830" s="291"/>
      <c r="F830" s="290" t="s">
        <v>340</v>
      </c>
      <c r="G830" s="291"/>
      <c r="H830" s="292" t="str">
        <f t="shared" si="36"/>
        <v>_</v>
      </c>
      <c r="I830" s="292" t="str">
        <f t="shared" si="37"/>
        <v>_</v>
      </c>
      <c r="J830" s="581">
        <f t="shared" si="38"/>
        <v>0</v>
      </c>
    </row>
    <row r="831" spans="1:10" ht="18" customHeight="1" x14ac:dyDescent="0.2">
      <c r="A831" s="287"/>
      <c r="B831" s="288"/>
      <c r="C831" s="289"/>
      <c r="D831" s="290"/>
      <c r="E831" s="291"/>
      <c r="F831" s="290" t="s">
        <v>340</v>
      </c>
      <c r="G831" s="291"/>
      <c r="H831" s="292" t="str">
        <f t="shared" si="36"/>
        <v>_</v>
      </c>
      <c r="I831" s="292" t="str">
        <f t="shared" si="37"/>
        <v>_</v>
      </c>
      <c r="J831" s="581">
        <f t="shared" si="38"/>
        <v>0</v>
      </c>
    </row>
    <row r="832" spans="1:10" ht="18" customHeight="1" x14ac:dyDescent="0.2">
      <c r="A832" s="287"/>
      <c r="B832" s="288"/>
      <c r="C832" s="293"/>
      <c r="D832" s="290"/>
      <c r="E832" s="291"/>
      <c r="F832" s="290" t="s">
        <v>340</v>
      </c>
      <c r="G832" s="291"/>
      <c r="H832" s="292" t="str">
        <f t="shared" si="36"/>
        <v>_</v>
      </c>
      <c r="I832" s="292" t="str">
        <f t="shared" si="37"/>
        <v>_</v>
      </c>
      <c r="J832" s="581">
        <f t="shared" si="38"/>
        <v>0</v>
      </c>
    </row>
    <row r="833" spans="1:10" ht="18" customHeight="1" x14ac:dyDescent="0.2">
      <c r="A833" s="287"/>
      <c r="B833" s="288"/>
      <c r="C833" s="289"/>
      <c r="D833" s="290"/>
      <c r="E833" s="291"/>
      <c r="F833" s="290" t="s">
        <v>340</v>
      </c>
      <c r="G833" s="291"/>
      <c r="H833" s="292" t="str">
        <f t="shared" si="36"/>
        <v>_</v>
      </c>
      <c r="I833" s="292" t="str">
        <f t="shared" si="37"/>
        <v>_</v>
      </c>
      <c r="J833" s="581">
        <f t="shared" si="38"/>
        <v>0</v>
      </c>
    </row>
    <row r="834" spans="1:10" ht="18" customHeight="1" x14ac:dyDescent="0.2">
      <c r="A834" s="287"/>
      <c r="B834" s="288"/>
      <c r="C834" s="293"/>
      <c r="D834" s="290"/>
      <c r="E834" s="291"/>
      <c r="F834" s="290" t="s">
        <v>340</v>
      </c>
      <c r="G834" s="291"/>
      <c r="H834" s="292" t="str">
        <f t="shared" si="36"/>
        <v>_</v>
      </c>
      <c r="I834" s="292" t="str">
        <f t="shared" si="37"/>
        <v>_</v>
      </c>
      <c r="J834" s="581">
        <f t="shared" si="38"/>
        <v>0</v>
      </c>
    </row>
    <row r="835" spans="1:10" ht="18" customHeight="1" x14ac:dyDescent="0.2">
      <c r="A835" s="287"/>
      <c r="B835" s="288"/>
      <c r="C835" s="289"/>
      <c r="D835" s="290"/>
      <c r="E835" s="291"/>
      <c r="F835" s="290" t="s">
        <v>340</v>
      </c>
      <c r="G835" s="291"/>
      <c r="H835" s="292" t="str">
        <f t="shared" si="36"/>
        <v>_</v>
      </c>
      <c r="I835" s="292" t="str">
        <f t="shared" si="37"/>
        <v>_</v>
      </c>
      <c r="J835" s="581">
        <f t="shared" si="38"/>
        <v>0</v>
      </c>
    </row>
    <row r="836" spans="1:10" ht="18" customHeight="1" x14ac:dyDescent="0.2">
      <c r="A836" s="287"/>
      <c r="B836" s="288"/>
      <c r="C836" s="293"/>
      <c r="D836" s="290"/>
      <c r="E836" s="291"/>
      <c r="F836" s="290" t="s">
        <v>340</v>
      </c>
      <c r="G836" s="291"/>
      <c r="H836" s="292" t="str">
        <f t="shared" si="36"/>
        <v>_</v>
      </c>
      <c r="I836" s="292" t="str">
        <f t="shared" si="37"/>
        <v>_</v>
      </c>
      <c r="J836" s="581">
        <f t="shared" si="38"/>
        <v>0</v>
      </c>
    </row>
    <row r="837" spans="1:10" ht="18" customHeight="1" x14ac:dyDescent="0.2">
      <c r="A837" s="287"/>
      <c r="B837" s="288"/>
      <c r="C837" s="289"/>
      <c r="D837" s="290"/>
      <c r="E837" s="291"/>
      <c r="F837" s="290" t="s">
        <v>340</v>
      </c>
      <c r="G837" s="291"/>
      <c r="H837" s="292" t="str">
        <f t="shared" si="36"/>
        <v>_</v>
      </c>
      <c r="I837" s="292" t="str">
        <f t="shared" si="37"/>
        <v>_</v>
      </c>
      <c r="J837" s="581">
        <f t="shared" si="38"/>
        <v>0</v>
      </c>
    </row>
    <row r="838" spans="1:10" ht="18" customHeight="1" x14ac:dyDescent="0.2">
      <c r="A838" s="287"/>
      <c r="B838" s="288"/>
      <c r="C838" s="293"/>
      <c r="D838" s="290"/>
      <c r="E838" s="291"/>
      <c r="F838" s="290" t="s">
        <v>340</v>
      </c>
      <c r="G838" s="291"/>
      <c r="H838" s="292" t="str">
        <f t="shared" ref="H838:H901" si="39">CONCATENATE(A838,"_",LEFT(E838,2))</f>
        <v>_</v>
      </c>
      <c r="I838" s="292" t="str">
        <f t="shared" ref="I838:I901" si="40">CONCATENATE(A838,"_",LEFT(G838, 2))</f>
        <v>_</v>
      </c>
      <c r="J838" s="581">
        <f t="shared" si="38"/>
        <v>0</v>
      </c>
    </row>
    <row r="839" spans="1:10" ht="18" customHeight="1" x14ac:dyDescent="0.2">
      <c r="A839" s="287"/>
      <c r="B839" s="288"/>
      <c r="C839" s="289"/>
      <c r="D839" s="290"/>
      <c r="E839" s="291"/>
      <c r="F839" s="290" t="s">
        <v>340</v>
      </c>
      <c r="G839" s="291"/>
      <c r="H839" s="292" t="str">
        <f t="shared" si="39"/>
        <v>_</v>
      </c>
      <c r="I839" s="292" t="str">
        <f t="shared" si="40"/>
        <v>_</v>
      </c>
      <c r="J839" s="581">
        <f t="shared" ref="J839:J902" si="41" xml:space="preserve"> J838+N(D839)-N(F839)</f>
        <v>0</v>
      </c>
    </row>
    <row r="840" spans="1:10" ht="18" customHeight="1" x14ac:dyDescent="0.2">
      <c r="A840" s="287"/>
      <c r="B840" s="288"/>
      <c r="C840" s="293"/>
      <c r="D840" s="290"/>
      <c r="E840" s="291"/>
      <c r="F840" s="290" t="s">
        <v>340</v>
      </c>
      <c r="G840" s="291"/>
      <c r="H840" s="292" t="str">
        <f t="shared" si="39"/>
        <v>_</v>
      </c>
      <c r="I840" s="292" t="str">
        <f t="shared" si="40"/>
        <v>_</v>
      </c>
      <c r="J840" s="581">
        <f t="shared" si="41"/>
        <v>0</v>
      </c>
    </row>
    <row r="841" spans="1:10" ht="18" customHeight="1" x14ac:dyDescent="0.2">
      <c r="A841" s="287"/>
      <c r="B841" s="288"/>
      <c r="C841" s="289"/>
      <c r="D841" s="290"/>
      <c r="E841" s="291"/>
      <c r="F841" s="290" t="s">
        <v>340</v>
      </c>
      <c r="G841" s="291"/>
      <c r="H841" s="292" t="str">
        <f t="shared" si="39"/>
        <v>_</v>
      </c>
      <c r="I841" s="292" t="str">
        <f t="shared" si="40"/>
        <v>_</v>
      </c>
      <c r="J841" s="581">
        <f t="shared" si="41"/>
        <v>0</v>
      </c>
    </row>
    <row r="842" spans="1:10" ht="18" customHeight="1" x14ac:dyDescent="0.2">
      <c r="A842" s="287"/>
      <c r="B842" s="288"/>
      <c r="C842" s="293"/>
      <c r="D842" s="290"/>
      <c r="E842" s="291"/>
      <c r="F842" s="290" t="s">
        <v>340</v>
      </c>
      <c r="G842" s="291"/>
      <c r="H842" s="292" t="str">
        <f t="shared" si="39"/>
        <v>_</v>
      </c>
      <c r="I842" s="292" t="str">
        <f t="shared" si="40"/>
        <v>_</v>
      </c>
      <c r="J842" s="581">
        <f t="shared" si="41"/>
        <v>0</v>
      </c>
    </row>
    <row r="843" spans="1:10" ht="18" customHeight="1" x14ac:dyDescent="0.2">
      <c r="A843" s="287"/>
      <c r="B843" s="288"/>
      <c r="C843" s="289"/>
      <c r="D843" s="290"/>
      <c r="E843" s="291"/>
      <c r="F843" s="290" t="s">
        <v>340</v>
      </c>
      <c r="G843" s="291"/>
      <c r="H843" s="292" t="str">
        <f t="shared" si="39"/>
        <v>_</v>
      </c>
      <c r="I843" s="292" t="str">
        <f t="shared" si="40"/>
        <v>_</v>
      </c>
      <c r="J843" s="581">
        <f t="shared" si="41"/>
        <v>0</v>
      </c>
    </row>
    <row r="844" spans="1:10" ht="18" customHeight="1" x14ac:dyDescent="0.2">
      <c r="A844" s="287"/>
      <c r="B844" s="288"/>
      <c r="C844" s="293"/>
      <c r="D844" s="290"/>
      <c r="E844" s="291"/>
      <c r="F844" s="290" t="s">
        <v>340</v>
      </c>
      <c r="G844" s="291"/>
      <c r="H844" s="292" t="str">
        <f t="shared" si="39"/>
        <v>_</v>
      </c>
      <c r="I844" s="292" t="str">
        <f t="shared" si="40"/>
        <v>_</v>
      </c>
      <c r="J844" s="581">
        <f t="shared" si="41"/>
        <v>0</v>
      </c>
    </row>
    <row r="845" spans="1:10" ht="18" customHeight="1" x14ac:dyDescent="0.2">
      <c r="A845" s="287"/>
      <c r="B845" s="288"/>
      <c r="C845" s="289"/>
      <c r="D845" s="290"/>
      <c r="E845" s="291"/>
      <c r="F845" s="290" t="s">
        <v>340</v>
      </c>
      <c r="G845" s="291"/>
      <c r="H845" s="292" t="str">
        <f t="shared" si="39"/>
        <v>_</v>
      </c>
      <c r="I845" s="292" t="str">
        <f t="shared" si="40"/>
        <v>_</v>
      </c>
      <c r="J845" s="581">
        <f t="shared" si="41"/>
        <v>0</v>
      </c>
    </row>
    <row r="846" spans="1:10" ht="18" customHeight="1" x14ac:dyDescent="0.2">
      <c r="A846" s="287"/>
      <c r="B846" s="288"/>
      <c r="C846" s="293"/>
      <c r="D846" s="290"/>
      <c r="E846" s="291"/>
      <c r="F846" s="290" t="s">
        <v>340</v>
      </c>
      <c r="G846" s="291"/>
      <c r="H846" s="292" t="str">
        <f t="shared" si="39"/>
        <v>_</v>
      </c>
      <c r="I846" s="292" t="str">
        <f t="shared" si="40"/>
        <v>_</v>
      </c>
      <c r="J846" s="581">
        <f t="shared" si="41"/>
        <v>0</v>
      </c>
    </row>
    <row r="847" spans="1:10" ht="18" customHeight="1" x14ac:dyDescent="0.2">
      <c r="A847" s="287"/>
      <c r="B847" s="288"/>
      <c r="C847" s="289"/>
      <c r="D847" s="290"/>
      <c r="E847" s="291"/>
      <c r="F847" s="290" t="s">
        <v>340</v>
      </c>
      <c r="G847" s="291"/>
      <c r="H847" s="292" t="str">
        <f t="shared" si="39"/>
        <v>_</v>
      </c>
      <c r="I847" s="292" t="str">
        <f t="shared" si="40"/>
        <v>_</v>
      </c>
      <c r="J847" s="581">
        <f t="shared" si="41"/>
        <v>0</v>
      </c>
    </row>
    <row r="848" spans="1:10" ht="18" customHeight="1" x14ac:dyDescent="0.2">
      <c r="A848" s="287"/>
      <c r="B848" s="288"/>
      <c r="C848" s="293"/>
      <c r="D848" s="290"/>
      <c r="E848" s="291"/>
      <c r="F848" s="290" t="s">
        <v>340</v>
      </c>
      <c r="G848" s="291"/>
      <c r="H848" s="292" t="str">
        <f t="shared" si="39"/>
        <v>_</v>
      </c>
      <c r="I848" s="292" t="str">
        <f t="shared" si="40"/>
        <v>_</v>
      </c>
      <c r="J848" s="581">
        <f t="shared" si="41"/>
        <v>0</v>
      </c>
    </row>
    <row r="849" spans="1:10" ht="18" customHeight="1" x14ac:dyDescent="0.2">
      <c r="A849" s="287"/>
      <c r="B849" s="288"/>
      <c r="C849" s="289"/>
      <c r="D849" s="290"/>
      <c r="E849" s="291"/>
      <c r="F849" s="290" t="s">
        <v>340</v>
      </c>
      <c r="G849" s="291"/>
      <c r="H849" s="292" t="str">
        <f t="shared" si="39"/>
        <v>_</v>
      </c>
      <c r="I849" s="292" t="str">
        <f t="shared" si="40"/>
        <v>_</v>
      </c>
      <c r="J849" s="581">
        <f t="shared" si="41"/>
        <v>0</v>
      </c>
    </row>
    <row r="850" spans="1:10" ht="18" customHeight="1" x14ac:dyDescent="0.2">
      <c r="A850" s="287"/>
      <c r="B850" s="288"/>
      <c r="C850" s="293"/>
      <c r="D850" s="290"/>
      <c r="E850" s="291"/>
      <c r="F850" s="290" t="s">
        <v>340</v>
      </c>
      <c r="G850" s="291"/>
      <c r="H850" s="292" t="str">
        <f t="shared" si="39"/>
        <v>_</v>
      </c>
      <c r="I850" s="292" t="str">
        <f t="shared" si="40"/>
        <v>_</v>
      </c>
      <c r="J850" s="581">
        <f t="shared" si="41"/>
        <v>0</v>
      </c>
    </row>
    <row r="851" spans="1:10" ht="18" customHeight="1" x14ac:dyDescent="0.2">
      <c r="A851" s="287"/>
      <c r="B851" s="288"/>
      <c r="C851" s="289"/>
      <c r="D851" s="290"/>
      <c r="E851" s="291"/>
      <c r="F851" s="290" t="s">
        <v>340</v>
      </c>
      <c r="G851" s="291"/>
      <c r="H851" s="292" t="str">
        <f t="shared" si="39"/>
        <v>_</v>
      </c>
      <c r="I851" s="292" t="str">
        <f t="shared" si="40"/>
        <v>_</v>
      </c>
      <c r="J851" s="581">
        <f t="shared" si="41"/>
        <v>0</v>
      </c>
    </row>
    <row r="852" spans="1:10" ht="18" customHeight="1" x14ac:dyDescent="0.2">
      <c r="A852" s="287"/>
      <c r="B852" s="288"/>
      <c r="C852" s="293"/>
      <c r="D852" s="290"/>
      <c r="E852" s="291"/>
      <c r="F852" s="290" t="s">
        <v>340</v>
      </c>
      <c r="G852" s="291"/>
      <c r="H852" s="292" t="str">
        <f t="shared" si="39"/>
        <v>_</v>
      </c>
      <c r="I852" s="292" t="str">
        <f t="shared" si="40"/>
        <v>_</v>
      </c>
      <c r="J852" s="581">
        <f t="shared" si="41"/>
        <v>0</v>
      </c>
    </row>
    <row r="853" spans="1:10" ht="18" customHeight="1" x14ac:dyDescent="0.2">
      <c r="A853" s="287"/>
      <c r="B853" s="288"/>
      <c r="C853" s="289"/>
      <c r="D853" s="290"/>
      <c r="E853" s="291"/>
      <c r="F853" s="290" t="s">
        <v>340</v>
      </c>
      <c r="G853" s="291"/>
      <c r="H853" s="292" t="str">
        <f t="shared" si="39"/>
        <v>_</v>
      </c>
      <c r="I853" s="292" t="str">
        <f t="shared" si="40"/>
        <v>_</v>
      </c>
      <c r="J853" s="581">
        <f t="shared" si="41"/>
        <v>0</v>
      </c>
    </row>
    <row r="854" spans="1:10" ht="18" customHeight="1" x14ac:dyDescent="0.2">
      <c r="A854" s="287"/>
      <c r="B854" s="288"/>
      <c r="C854" s="293"/>
      <c r="D854" s="290"/>
      <c r="E854" s="291"/>
      <c r="F854" s="290" t="s">
        <v>340</v>
      </c>
      <c r="G854" s="291"/>
      <c r="H854" s="292" t="str">
        <f t="shared" si="39"/>
        <v>_</v>
      </c>
      <c r="I854" s="292" t="str">
        <f t="shared" si="40"/>
        <v>_</v>
      </c>
      <c r="J854" s="581">
        <f t="shared" si="41"/>
        <v>0</v>
      </c>
    </row>
    <row r="855" spans="1:10" ht="18" customHeight="1" x14ac:dyDescent="0.2">
      <c r="A855" s="287"/>
      <c r="B855" s="288"/>
      <c r="C855" s="289"/>
      <c r="D855" s="290"/>
      <c r="E855" s="291"/>
      <c r="F855" s="290" t="s">
        <v>340</v>
      </c>
      <c r="G855" s="291"/>
      <c r="H855" s="292" t="str">
        <f t="shared" si="39"/>
        <v>_</v>
      </c>
      <c r="I855" s="292" t="str">
        <f t="shared" si="40"/>
        <v>_</v>
      </c>
      <c r="J855" s="581">
        <f t="shared" si="41"/>
        <v>0</v>
      </c>
    </row>
    <row r="856" spans="1:10" ht="18" customHeight="1" x14ac:dyDescent="0.2">
      <c r="A856" s="287"/>
      <c r="B856" s="288"/>
      <c r="C856" s="293"/>
      <c r="D856" s="290"/>
      <c r="E856" s="291"/>
      <c r="F856" s="290" t="s">
        <v>340</v>
      </c>
      <c r="G856" s="291"/>
      <c r="H856" s="292" t="str">
        <f t="shared" si="39"/>
        <v>_</v>
      </c>
      <c r="I856" s="292" t="str">
        <f t="shared" si="40"/>
        <v>_</v>
      </c>
      <c r="J856" s="581">
        <f t="shared" si="41"/>
        <v>0</v>
      </c>
    </row>
    <row r="857" spans="1:10" ht="18" customHeight="1" x14ac:dyDescent="0.2">
      <c r="A857" s="287"/>
      <c r="B857" s="288"/>
      <c r="C857" s="289"/>
      <c r="D857" s="290"/>
      <c r="E857" s="291"/>
      <c r="F857" s="290" t="s">
        <v>340</v>
      </c>
      <c r="G857" s="291"/>
      <c r="H857" s="292" t="str">
        <f t="shared" si="39"/>
        <v>_</v>
      </c>
      <c r="I857" s="292" t="str">
        <f t="shared" si="40"/>
        <v>_</v>
      </c>
      <c r="J857" s="581">
        <f t="shared" si="41"/>
        <v>0</v>
      </c>
    </row>
    <row r="858" spans="1:10" ht="18" customHeight="1" x14ac:dyDescent="0.2">
      <c r="A858" s="287"/>
      <c r="B858" s="288"/>
      <c r="C858" s="293"/>
      <c r="D858" s="290"/>
      <c r="E858" s="291"/>
      <c r="F858" s="290" t="s">
        <v>340</v>
      </c>
      <c r="G858" s="291"/>
      <c r="H858" s="292" t="str">
        <f t="shared" si="39"/>
        <v>_</v>
      </c>
      <c r="I858" s="292" t="str">
        <f t="shared" si="40"/>
        <v>_</v>
      </c>
      <c r="J858" s="581">
        <f t="shared" si="41"/>
        <v>0</v>
      </c>
    </row>
    <row r="859" spans="1:10" ht="18" customHeight="1" x14ac:dyDescent="0.2">
      <c r="A859" s="287"/>
      <c r="B859" s="288"/>
      <c r="C859" s="289"/>
      <c r="D859" s="290"/>
      <c r="E859" s="291"/>
      <c r="F859" s="290" t="s">
        <v>340</v>
      </c>
      <c r="G859" s="291"/>
      <c r="H859" s="292" t="str">
        <f t="shared" si="39"/>
        <v>_</v>
      </c>
      <c r="I859" s="292" t="str">
        <f t="shared" si="40"/>
        <v>_</v>
      </c>
      <c r="J859" s="581">
        <f t="shared" si="41"/>
        <v>0</v>
      </c>
    </row>
    <row r="860" spans="1:10" ht="18" customHeight="1" x14ac:dyDescent="0.2">
      <c r="A860" s="287"/>
      <c r="B860" s="288"/>
      <c r="C860" s="293"/>
      <c r="D860" s="290"/>
      <c r="E860" s="291"/>
      <c r="F860" s="290" t="s">
        <v>340</v>
      </c>
      <c r="G860" s="291"/>
      <c r="H860" s="292" t="str">
        <f t="shared" si="39"/>
        <v>_</v>
      </c>
      <c r="I860" s="292" t="str">
        <f t="shared" si="40"/>
        <v>_</v>
      </c>
      <c r="J860" s="581">
        <f t="shared" si="41"/>
        <v>0</v>
      </c>
    </row>
    <row r="861" spans="1:10" ht="18" customHeight="1" x14ac:dyDescent="0.2">
      <c r="A861" s="287"/>
      <c r="B861" s="288"/>
      <c r="C861" s="289"/>
      <c r="D861" s="290"/>
      <c r="E861" s="291"/>
      <c r="F861" s="290" t="s">
        <v>340</v>
      </c>
      <c r="G861" s="291"/>
      <c r="H861" s="292" t="str">
        <f t="shared" si="39"/>
        <v>_</v>
      </c>
      <c r="I861" s="292" t="str">
        <f t="shared" si="40"/>
        <v>_</v>
      </c>
      <c r="J861" s="581">
        <f t="shared" si="41"/>
        <v>0</v>
      </c>
    </row>
    <row r="862" spans="1:10" ht="18" customHeight="1" x14ac:dyDescent="0.2">
      <c r="A862" s="287"/>
      <c r="B862" s="288"/>
      <c r="C862" s="293"/>
      <c r="D862" s="290"/>
      <c r="E862" s="291"/>
      <c r="F862" s="290" t="s">
        <v>340</v>
      </c>
      <c r="G862" s="291"/>
      <c r="H862" s="292" t="str">
        <f t="shared" si="39"/>
        <v>_</v>
      </c>
      <c r="I862" s="292" t="str">
        <f t="shared" si="40"/>
        <v>_</v>
      </c>
      <c r="J862" s="581">
        <f t="shared" si="41"/>
        <v>0</v>
      </c>
    </row>
    <row r="863" spans="1:10" ht="18" customHeight="1" x14ac:dyDescent="0.2">
      <c r="A863" s="287"/>
      <c r="B863" s="288"/>
      <c r="C863" s="289"/>
      <c r="D863" s="290"/>
      <c r="E863" s="291"/>
      <c r="F863" s="290" t="s">
        <v>340</v>
      </c>
      <c r="G863" s="291"/>
      <c r="H863" s="292" t="str">
        <f t="shared" si="39"/>
        <v>_</v>
      </c>
      <c r="I863" s="292" t="str">
        <f t="shared" si="40"/>
        <v>_</v>
      </c>
      <c r="J863" s="581">
        <f t="shared" si="41"/>
        <v>0</v>
      </c>
    </row>
    <row r="864" spans="1:10" ht="18" customHeight="1" x14ac:dyDescent="0.2">
      <c r="A864" s="287"/>
      <c r="B864" s="288"/>
      <c r="C864" s="293"/>
      <c r="D864" s="290"/>
      <c r="E864" s="291"/>
      <c r="F864" s="290" t="s">
        <v>340</v>
      </c>
      <c r="G864" s="291"/>
      <c r="H864" s="292" t="str">
        <f t="shared" si="39"/>
        <v>_</v>
      </c>
      <c r="I864" s="292" t="str">
        <f t="shared" si="40"/>
        <v>_</v>
      </c>
      <c r="J864" s="581">
        <f t="shared" si="41"/>
        <v>0</v>
      </c>
    </row>
    <row r="865" spans="1:10" ht="18" customHeight="1" x14ac:dyDescent="0.2">
      <c r="A865" s="287"/>
      <c r="B865" s="288"/>
      <c r="C865" s="289"/>
      <c r="D865" s="290"/>
      <c r="E865" s="291"/>
      <c r="F865" s="290" t="s">
        <v>340</v>
      </c>
      <c r="G865" s="291"/>
      <c r="H865" s="292" t="str">
        <f t="shared" si="39"/>
        <v>_</v>
      </c>
      <c r="I865" s="292" t="str">
        <f t="shared" si="40"/>
        <v>_</v>
      </c>
      <c r="J865" s="581">
        <f t="shared" si="41"/>
        <v>0</v>
      </c>
    </row>
    <row r="866" spans="1:10" ht="18" customHeight="1" x14ac:dyDescent="0.2">
      <c r="A866" s="287"/>
      <c r="B866" s="288"/>
      <c r="C866" s="293"/>
      <c r="D866" s="290"/>
      <c r="E866" s="291"/>
      <c r="F866" s="290" t="s">
        <v>340</v>
      </c>
      <c r="G866" s="291"/>
      <c r="H866" s="292" t="str">
        <f t="shared" si="39"/>
        <v>_</v>
      </c>
      <c r="I866" s="292" t="str">
        <f t="shared" si="40"/>
        <v>_</v>
      </c>
      <c r="J866" s="581">
        <f t="shared" si="41"/>
        <v>0</v>
      </c>
    </row>
    <row r="867" spans="1:10" ht="18" customHeight="1" x14ac:dyDescent="0.2">
      <c r="A867" s="287"/>
      <c r="B867" s="288"/>
      <c r="C867" s="289"/>
      <c r="D867" s="290"/>
      <c r="E867" s="291"/>
      <c r="F867" s="290" t="s">
        <v>340</v>
      </c>
      <c r="G867" s="291"/>
      <c r="H867" s="292" t="str">
        <f t="shared" si="39"/>
        <v>_</v>
      </c>
      <c r="I867" s="292" t="str">
        <f t="shared" si="40"/>
        <v>_</v>
      </c>
      <c r="J867" s="581">
        <f t="shared" si="41"/>
        <v>0</v>
      </c>
    </row>
    <row r="868" spans="1:10" ht="18" customHeight="1" x14ac:dyDescent="0.2">
      <c r="A868" s="287"/>
      <c r="B868" s="288"/>
      <c r="C868" s="293"/>
      <c r="D868" s="290"/>
      <c r="E868" s="291"/>
      <c r="F868" s="290" t="s">
        <v>340</v>
      </c>
      <c r="G868" s="291"/>
      <c r="H868" s="292" t="str">
        <f t="shared" si="39"/>
        <v>_</v>
      </c>
      <c r="I868" s="292" t="str">
        <f t="shared" si="40"/>
        <v>_</v>
      </c>
      <c r="J868" s="581">
        <f t="shared" si="41"/>
        <v>0</v>
      </c>
    </row>
    <row r="869" spans="1:10" ht="18" customHeight="1" x14ac:dyDescent="0.2">
      <c r="A869" s="287"/>
      <c r="B869" s="288"/>
      <c r="C869" s="289"/>
      <c r="D869" s="290"/>
      <c r="E869" s="291"/>
      <c r="F869" s="290" t="s">
        <v>340</v>
      </c>
      <c r="G869" s="291"/>
      <c r="H869" s="292" t="str">
        <f t="shared" si="39"/>
        <v>_</v>
      </c>
      <c r="I869" s="292" t="str">
        <f t="shared" si="40"/>
        <v>_</v>
      </c>
      <c r="J869" s="581">
        <f t="shared" si="41"/>
        <v>0</v>
      </c>
    </row>
    <row r="870" spans="1:10" ht="18" customHeight="1" x14ac:dyDescent="0.2">
      <c r="A870" s="287"/>
      <c r="B870" s="288"/>
      <c r="C870" s="293"/>
      <c r="D870" s="290"/>
      <c r="E870" s="291"/>
      <c r="F870" s="290" t="s">
        <v>340</v>
      </c>
      <c r="G870" s="291"/>
      <c r="H870" s="292" t="str">
        <f t="shared" si="39"/>
        <v>_</v>
      </c>
      <c r="I870" s="292" t="str">
        <f t="shared" si="40"/>
        <v>_</v>
      </c>
      <c r="J870" s="581">
        <f t="shared" si="41"/>
        <v>0</v>
      </c>
    </row>
    <row r="871" spans="1:10" ht="18" customHeight="1" x14ac:dyDescent="0.2">
      <c r="A871" s="287"/>
      <c r="B871" s="288"/>
      <c r="C871" s="289"/>
      <c r="D871" s="290"/>
      <c r="E871" s="291"/>
      <c r="F871" s="290" t="s">
        <v>340</v>
      </c>
      <c r="G871" s="291"/>
      <c r="H871" s="292" t="str">
        <f t="shared" si="39"/>
        <v>_</v>
      </c>
      <c r="I871" s="292" t="str">
        <f t="shared" si="40"/>
        <v>_</v>
      </c>
      <c r="J871" s="581">
        <f t="shared" si="41"/>
        <v>0</v>
      </c>
    </row>
    <row r="872" spans="1:10" ht="18" customHeight="1" x14ac:dyDescent="0.2">
      <c r="A872" s="287"/>
      <c r="B872" s="288"/>
      <c r="C872" s="293"/>
      <c r="D872" s="290"/>
      <c r="E872" s="291"/>
      <c r="F872" s="290" t="s">
        <v>340</v>
      </c>
      <c r="G872" s="291"/>
      <c r="H872" s="292" t="str">
        <f t="shared" si="39"/>
        <v>_</v>
      </c>
      <c r="I872" s="292" t="str">
        <f t="shared" si="40"/>
        <v>_</v>
      </c>
      <c r="J872" s="581">
        <f t="shared" si="41"/>
        <v>0</v>
      </c>
    </row>
    <row r="873" spans="1:10" ht="18" customHeight="1" x14ac:dyDescent="0.2">
      <c r="A873" s="287"/>
      <c r="B873" s="288"/>
      <c r="C873" s="289"/>
      <c r="D873" s="290"/>
      <c r="E873" s="291"/>
      <c r="F873" s="290" t="s">
        <v>340</v>
      </c>
      <c r="G873" s="291"/>
      <c r="H873" s="292" t="str">
        <f t="shared" si="39"/>
        <v>_</v>
      </c>
      <c r="I873" s="292" t="str">
        <f t="shared" si="40"/>
        <v>_</v>
      </c>
      <c r="J873" s="581">
        <f t="shared" si="41"/>
        <v>0</v>
      </c>
    </row>
    <row r="874" spans="1:10" ht="18" customHeight="1" x14ac:dyDescent="0.2">
      <c r="A874" s="287"/>
      <c r="B874" s="288"/>
      <c r="C874" s="293"/>
      <c r="D874" s="290"/>
      <c r="E874" s="291"/>
      <c r="F874" s="290" t="s">
        <v>340</v>
      </c>
      <c r="G874" s="291"/>
      <c r="H874" s="292" t="str">
        <f t="shared" si="39"/>
        <v>_</v>
      </c>
      <c r="I874" s="292" t="str">
        <f t="shared" si="40"/>
        <v>_</v>
      </c>
      <c r="J874" s="581">
        <f t="shared" si="41"/>
        <v>0</v>
      </c>
    </row>
    <row r="875" spans="1:10" ht="18" customHeight="1" x14ac:dyDescent="0.2">
      <c r="A875" s="287"/>
      <c r="B875" s="288"/>
      <c r="C875" s="289"/>
      <c r="D875" s="290"/>
      <c r="E875" s="291"/>
      <c r="F875" s="290" t="s">
        <v>340</v>
      </c>
      <c r="G875" s="291"/>
      <c r="H875" s="292" t="str">
        <f t="shared" si="39"/>
        <v>_</v>
      </c>
      <c r="I875" s="292" t="str">
        <f t="shared" si="40"/>
        <v>_</v>
      </c>
      <c r="J875" s="581">
        <f t="shared" si="41"/>
        <v>0</v>
      </c>
    </row>
    <row r="876" spans="1:10" ht="18" customHeight="1" x14ac:dyDescent="0.2">
      <c r="A876" s="287"/>
      <c r="B876" s="288"/>
      <c r="C876" s="293"/>
      <c r="D876" s="290"/>
      <c r="E876" s="291"/>
      <c r="F876" s="290" t="s">
        <v>340</v>
      </c>
      <c r="G876" s="291"/>
      <c r="H876" s="292" t="str">
        <f t="shared" si="39"/>
        <v>_</v>
      </c>
      <c r="I876" s="292" t="str">
        <f t="shared" si="40"/>
        <v>_</v>
      </c>
      <c r="J876" s="581">
        <f t="shared" si="41"/>
        <v>0</v>
      </c>
    </row>
    <row r="877" spans="1:10" ht="18" customHeight="1" x14ac:dyDescent="0.2">
      <c r="A877" s="287"/>
      <c r="B877" s="288"/>
      <c r="C877" s="289"/>
      <c r="D877" s="290"/>
      <c r="E877" s="291"/>
      <c r="F877" s="290" t="s">
        <v>340</v>
      </c>
      <c r="G877" s="291"/>
      <c r="H877" s="292" t="str">
        <f t="shared" si="39"/>
        <v>_</v>
      </c>
      <c r="I877" s="292" t="str">
        <f t="shared" si="40"/>
        <v>_</v>
      </c>
      <c r="J877" s="581">
        <f t="shared" si="41"/>
        <v>0</v>
      </c>
    </row>
    <row r="878" spans="1:10" ht="18" customHeight="1" x14ac:dyDescent="0.2">
      <c r="A878" s="287"/>
      <c r="B878" s="288"/>
      <c r="C878" s="293"/>
      <c r="D878" s="290"/>
      <c r="E878" s="291"/>
      <c r="F878" s="290" t="s">
        <v>340</v>
      </c>
      <c r="G878" s="291"/>
      <c r="H878" s="292" t="str">
        <f t="shared" si="39"/>
        <v>_</v>
      </c>
      <c r="I878" s="292" t="str">
        <f t="shared" si="40"/>
        <v>_</v>
      </c>
      <c r="J878" s="581">
        <f t="shared" si="41"/>
        <v>0</v>
      </c>
    </row>
    <row r="879" spans="1:10" ht="18" customHeight="1" x14ac:dyDescent="0.2">
      <c r="A879" s="287"/>
      <c r="B879" s="288"/>
      <c r="C879" s="289"/>
      <c r="D879" s="290"/>
      <c r="E879" s="291"/>
      <c r="F879" s="290" t="s">
        <v>340</v>
      </c>
      <c r="G879" s="291"/>
      <c r="H879" s="292" t="str">
        <f t="shared" si="39"/>
        <v>_</v>
      </c>
      <c r="I879" s="292" t="str">
        <f t="shared" si="40"/>
        <v>_</v>
      </c>
      <c r="J879" s="581">
        <f t="shared" si="41"/>
        <v>0</v>
      </c>
    </row>
    <row r="880" spans="1:10" ht="18" customHeight="1" x14ac:dyDescent="0.2">
      <c r="A880" s="287"/>
      <c r="B880" s="288"/>
      <c r="C880" s="293"/>
      <c r="D880" s="290"/>
      <c r="E880" s="291"/>
      <c r="F880" s="290" t="s">
        <v>340</v>
      </c>
      <c r="G880" s="291"/>
      <c r="H880" s="292" t="str">
        <f t="shared" si="39"/>
        <v>_</v>
      </c>
      <c r="I880" s="292" t="str">
        <f t="shared" si="40"/>
        <v>_</v>
      </c>
      <c r="J880" s="581">
        <f t="shared" si="41"/>
        <v>0</v>
      </c>
    </row>
    <row r="881" spans="1:10" ht="18" customHeight="1" x14ac:dyDescent="0.2">
      <c r="A881" s="287"/>
      <c r="B881" s="288"/>
      <c r="C881" s="289"/>
      <c r="D881" s="290"/>
      <c r="E881" s="291"/>
      <c r="F881" s="290" t="s">
        <v>340</v>
      </c>
      <c r="G881" s="291"/>
      <c r="H881" s="292" t="str">
        <f t="shared" si="39"/>
        <v>_</v>
      </c>
      <c r="I881" s="292" t="str">
        <f t="shared" si="40"/>
        <v>_</v>
      </c>
      <c r="J881" s="581">
        <f t="shared" si="41"/>
        <v>0</v>
      </c>
    </row>
    <row r="882" spans="1:10" ht="18" customHeight="1" x14ac:dyDescent="0.2">
      <c r="A882" s="287"/>
      <c r="B882" s="288"/>
      <c r="C882" s="293"/>
      <c r="D882" s="290"/>
      <c r="E882" s="291"/>
      <c r="F882" s="290" t="s">
        <v>340</v>
      </c>
      <c r="G882" s="291"/>
      <c r="H882" s="292" t="str">
        <f t="shared" si="39"/>
        <v>_</v>
      </c>
      <c r="I882" s="292" t="str">
        <f t="shared" si="40"/>
        <v>_</v>
      </c>
      <c r="J882" s="581">
        <f t="shared" si="41"/>
        <v>0</v>
      </c>
    </row>
    <row r="883" spans="1:10" ht="18" customHeight="1" x14ac:dyDescent="0.2">
      <c r="A883" s="287"/>
      <c r="B883" s="288"/>
      <c r="C883" s="289"/>
      <c r="D883" s="290"/>
      <c r="E883" s="291"/>
      <c r="F883" s="290" t="s">
        <v>340</v>
      </c>
      <c r="G883" s="291"/>
      <c r="H883" s="292" t="str">
        <f t="shared" si="39"/>
        <v>_</v>
      </c>
      <c r="I883" s="292" t="str">
        <f t="shared" si="40"/>
        <v>_</v>
      </c>
      <c r="J883" s="581">
        <f t="shared" si="41"/>
        <v>0</v>
      </c>
    </row>
    <row r="884" spans="1:10" ht="18" customHeight="1" x14ac:dyDescent="0.2">
      <c r="A884" s="287"/>
      <c r="B884" s="288"/>
      <c r="C884" s="293"/>
      <c r="D884" s="290"/>
      <c r="E884" s="291"/>
      <c r="F884" s="290" t="s">
        <v>340</v>
      </c>
      <c r="G884" s="291"/>
      <c r="H884" s="292" t="str">
        <f t="shared" si="39"/>
        <v>_</v>
      </c>
      <c r="I884" s="292" t="str">
        <f t="shared" si="40"/>
        <v>_</v>
      </c>
      <c r="J884" s="581">
        <f t="shared" si="41"/>
        <v>0</v>
      </c>
    </row>
    <row r="885" spans="1:10" ht="18" customHeight="1" x14ac:dyDescent="0.2">
      <c r="A885" s="287"/>
      <c r="B885" s="288"/>
      <c r="C885" s="289"/>
      <c r="D885" s="290"/>
      <c r="E885" s="291"/>
      <c r="F885" s="290" t="s">
        <v>340</v>
      </c>
      <c r="G885" s="291"/>
      <c r="H885" s="292" t="str">
        <f t="shared" si="39"/>
        <v>_</v>
      </c>
      <c r="I885" s="292" t="str">
        <f t="shared" si="40"/>
        <v>_</v>
      </c>
      <c r="J885" s="581">
        <f t="shared" si="41"/>
        <v>0</v>
      </c>
    </row>
    <row r="886" spans="1:10" ht="18" customHeight="1" x14ac:dyDescent="0.2">
      <c r="A886" s="287"/>
      <c r="B886" s="288"/>
      <c r="C886" s="293"/>
      <c r="D886" s="290"/>
      <c r="E886" s="291"/>
      <c r="F886" s="290" t="s">
        <v>340</v>
      </c>
      <c r="G886" s="291"/>
      <c r="H886" s="292" t="str">
        <f t="shared" si="39"/>
        <v>_</v>
      </c>
      <c r="I886" s="292" t="str">
        <f t="shared" si="40"/>
        <v>_</v>
      </c>
      <c r="J886" s="581">
        <f t="shared" si="41"/>
        <v>0</v>
      </c>
    </row>
    <row r="887" spans="1:10" ht="18" customHeight="1" x14ac:dyDescent="0.2">
      <c r="A887" s="287"/>
      <c r="B887" s="288"/>
      <c r="C887" s="289"/>
      <c r="D887" s="290"/>
      <c r="E887" s="291"/>
      <c r="F887" s="290" t="s">
        <v>340</v>
      </c>
      <c r="G887" s="291"/>
      <c r="H887" s="292" t="str">
        <f t="shared" si="39"/>
        <v>_</v>
      </c>
      <c r="I887" s="292" t="str">
        <f t="shared" si="40"/>
        <v>_</v>
      </c>
      <c r="J887" s="581">
        <f t="shared" si="41"/>
        <v>0</v>
      </c>
    </row>
    <row r="888" spans="1:10" ht="18" customHeight="1" x14ac:dyDescent="0.2">
      <c r="A888" s="287"/>
      <c r="B888" s="288"/>
      <c r="C888" s="293"/>
      <c r="D888" s="290"/>
      <c r="E888" s="291"/>
      <c r="F888" s="290" t="s">
        <v>340</v>
      </c>
      <c r="G888" s="291"/>
      <c r="H888" s="292" t="str">
        <f t="shared" si="39"/>
        <v>_</v>
      </c>
      <c r="I888" s="292" t="str">
        <f t="shared" si="40"/>
        <v>_</v>
      </c>
      <c r="J888" s="581">
        <f t="shared" si="41"/>
        <v>0</v>
      </c>
    </row>
    <row r="889" spans="1:10" ht="18" customHeight="1" x14ac:dyDescent="0.2">
      <c r="A889" s="287"/>
      <c r="B889" s="288"/>
      <c r="C889" s="289"/>
      <c r="D889" s="290"/>
      <c r="E889" s="291"/>
      <c r="F889" s="290" t="s">
        <v>340</v>
      </c>
      <c r="G889" s="291"/>
      <c r="H889" s="292" t="str">
        <f t="shared" si="39"/>
        <v>_</v>
      </c>
      <c r="I889" s="292" t="str">
        <f t="shared" si="40"/>
        <v>_</v>
      </c>
      <c r="J889" s="581">
        <f t="shared" si="41"/>
        <v>0</v>
      </c>
    </row>
    <row r="890" spans="1:10" ht="18" customHeight="1" x14ac:dyDescent="0.2">
      <c r="A890" s="287"/>
      <c r="B890" s="288"/>
      <c r="C890" s="293"/>
      <c r="D890" s="290"/>
      <c r="E890" s="291"/>
      <c r="F890" s="290" t="s">
        <v>340</v>
      </c>
      <c r="G890" s="291"/>
      <c r="H890" s="292" t="str">
        <f t="shared" si="39"/>
        <v>_</v>
      </c>
      <c r="I890" s="292" t="str">
        <f t="shared" si="40"/>
        <v>_</v>
      </c>
      <c r="J890" s="581">
        <f t="shared" si="41"/>
        <v>0</v>
      </c>
    </row>
    <row r="891" spans="1:10" ht="18" customHeight="1" x14ac:dyDescent="0.2">
      <c r="A891" s="287"/>
      <c r="B891" s="288"/>
      <c r="C891" s="289"/>
      <c r="D891" s="290"/>
      <c r="E891" s="291"/>
      <c r="F891" s="290" t="s">
        <v>340</v>
      </c>
      <c r="G891" s="291"/>
      <c r="H891" s="292" t="str">
        <f t="shared" si="39"/>
        <v>_</v>
      </c>
      <c r="I891" s="292" t="str">
        <f t="shared" si="40"/>
        <v>_</v>
      </c>
      <c r="J891" s="581">
        <f t="shared" si="41"/>
        <v>0</v>
      </c>
    </row>
    <row r="892" spans="1:10" ht="18" customHeight="1" x14ac:dyDescent="0.2">
      <c r="A892" s="287"/>
      <c r="B892" s="288"/>
      <c r="C892" s="293"/>
      <c r="D892" s="290"/>
      <c r="E892" s="291"/>
      <c r="F892" s="290" t="s">
        <v>340</v>
      </c>
      <c r="G892" s="291"/>
      <c r="H892" s="292" t="str">
        <f t="shared" si="39"/>
        <v>_</v>
      </c>
      <c r="I892" s="292" t="str">
        <f t="shared" si="40"/>
        <v>_</v>
      </c>
      <c r="J892" s="581">
        <f t="shared" si="41"/>
        <v>0</v>
      </c>
    </row>
    <row r="893" spans="1:10" ht="18" customHeight="1" x14ac:dyDescent="0.2">
      <c r="A893" s="287"/>
      <c r="B893" s="288"/>
      <c r="C893" s="289"/>
      <c r="D893" s="290"/>
      <c r="E893" s="291"/>
      <c r="F893" s="290" t="s">
        <v>340</v>
      </c>
      <c r="G893" s="291"/>
      <c r="H893" s="292" t="str">
        <f t="shared" si="39"/>
        <v>_</v>
      </c>
      <c r="I893" s="292" t="str">
        <f t="shared" si="40"/>
        <v>_</v>
      </c>
      <c r="J893" s="581">
        <f t="shared" si="41"/>
        <v>0</v>
      </c>
    </row>
    <row r="894" spans="1:10" ht="18" customHeight="1" x14ac:dyDescent="0.2">
      <c r="A894" s="287"/>
      <c r="B894" s="288"/>
      <c r="C894" s="293"/>
      <c r="D894" s="290"/>
      <c r="E894" s="291"/>
      <c r="F894" s="290" t="s">
        <v>340</v>
      </c>
      <c r="G894" s="291"/>
      <c r="H894" s="292" t="str">
        <f t="shared" si="39"/>
        <v>_</v>
      </c>
      <c r="I894" s="292" t="str">
        <f t="shared" si="40"/>
        <v>_</v>
      </c>
      <c r="J894" s="581">
        <f t="shared" si="41"/>
        <v>0</v>
      </c>
    </row>
    <row r="895" spans="1:10" ht="18" customHeight="1" x14ac:dyDescent="0.2">
      <c r="A895" s="287"/>
      <c r="B895" s="288"/>
      <c r="C895" s="289"/>
      <c r="D895" s="290"/>
      <c r="E895" s="291"/>
      <c r="F895" s="290" t="s">
        <v>340</v>
      </c>
      <c r="G895" s="291"/>
      <c r="H895" s="292" t="str">
        <f t="shared" si="39"/>
        <v>_</v>
      </c>
      <c r="I895" s="292" t="str">
        <f t="shared" si="40"/>
        <v>_</v>
      </c>
      <c r="J895" s="581">
        <f t="shared" si="41"/>
        <v>0</v>
      </c>
    </row>
    <row r="896" spans="1:10" ht="18" customHeight="1" x14ac:dyDescent="0.2">
      <c r="A896" s="287"/>
      <c r="B896" s="288"/>
      <c r="C896" s="293"/>
      <c r="D896" s="290"/>
      <c r="E896" s="291"/>
      <c r="F896" s="290" t="s">
        <v>340</v>
      </c>
      <c r="G896" s="291"/>
      <c r="H896" s="292" t="str">
        <f t="shared" si="39"/>
        <v>_</v>
      </c>
      <c r="I896" s="292" t="str">
        <f t="shared" si="40"/>
        <v>_</v>
      </c>
      <c r="J896" s="581">
        <f t="shared" si="41"/>
        <v>0</v>
      </c>
    </row>
    <row r="897" spans="1:10" ht="18" customHeight="1" x14ac:dyDescent="0.2">
      <c r="A897" s="287"/>
      <c r="B897" s="288"/>
      <c r="C897" s="289"/>
      <c r="D897" s="290"/>
      <c r="E897" s="291"/>
      <c r="F897" s="290" t="s">
        <v>340</v>
      </c>
      <c r="G897" s="291"/>
      <c r="H897" s="292" t="str">
        <f t="shared" si="39"/>
        <v>_</v>
      </c>
      <c r="I897" s="292" t="str">
        <f t="shared" si="40"/>
        <v>_</v>
      </c>
      <c r="J897" s="581">
        <f t="shared" si="41"/>
        <v>0</v>
      </c>
    </row>
    <row r="898" spans="1:10" ht="18" customHeight="1" x14ac:dyDescent="0.2">
      <c r="A898" s="287"/>
      <c r="B898" s="288"/>
      <c r="C898" s="293"/>
      <c r="D898" s="290"/>
      <c r="E898" s="291"/>
      <c r="F898" s="290" t="s">
        <v>340</v>
      </c>
      <c r="G898" s="291"/>
      <c r="H898" s="292" t="str">
        <f t="shared" si="39"/>
        <v>_</v>
      </c>
      <c r="I898" s="292" t="str">
        <f t="shared" si="40"/>
        <v>_</v>
      </c>
      <c r="J898" s="581">
        <f t="shared" si="41"/>
        <v>0</v>
      </c>
    </row>
    <row r="899" spans="1:10" ht="18" customHeight="1" x14ac:dyDescent="0.2">
      <c r="A899" s="287"/>
      <c r="B899" s="288"/>
      <c r="C899" s="289"/>
      <c r="D899" s="290"/>
      <c r="E899" s="291"/>
      <c r="F899" s="290" t="s">
        <v>340</v>
      </c>
      <c r="G899" s="291"/>
      <c r="H899" s="292" t="str">
        <f t="shared" si="39"/>
        <v>_</v>
      </c>
      <c r="I899" s="292" t="str">
        <f t="shared" si="40"/>
        <v>_</v>
      </c>
      <c r="J899" s="581">
        <f t="shared" si="41"/>
        <v>0</v>
      </c>
    </row>
    <row r="900" spans="1:10" ht="18" customHeight="1" x14ac:dyDescent="0.2">
      <c r="A900" s="287"/>
      <c r="B900" s="288"/>
      <c r="C900" s="293"/>
      <c r="D900" s="290"/>
      <c r="E900" s="291"/>
      <c r="F900" s="290" t="s">
        <v>340</v>
      </c>
      <c r="G900" s="291"/>
      <c r="H900" s="292" t="str">
        <f t="shared" si="39"/>
        <v>_</v>
      </c>
      <c r="I900" s="292" t="str">
        <f t="shared" si="40"/>
        <v>_</v>
      </c>
      <c r="J900" s="581">
        <f t="shared" si="41"/>
        <v>0</v>
      </c>
    </row>
    <row r="901" spans="1:10" ht="18" customHeight="1" x14ac:dyDescent="0.2">
      <c r="A901" s="287"/>
      <c r="B901" s="288"/>
      <c r="C901" s="289"/>
      <c r="D901" s="290"/>
      <c r="E901" s="291"/>
      <c r="F901" s="290" t="s">
        <v>340</v>
      </c>
      <c r="G901" s="291"/>
      <c r="H901" s="292" t="str">
        <f t="shared" si="39"/>
        <v>_</v>
      </c>
      <c r="I901" s="292" t="str">
        <f t="shared" si="40"/>
        <v>_</v>
      </c>
      <c r="J901" s="581">
        <f t="shared" si="41"/>
        <v>0</v>
      </c>
    </row>
    <row r="902" spans="1:10" ht="18" customHeight="1" x14ac:dyDescent="0.2">
      <c r="A902" s="287"/>
      <c r="B902" s="288"/>
      <c r="C902" s="293"/>
      <c r="D902" s="290"/>
      <c r="E902" s="291"/>
      <c r="F902" s="290" t="s">
        <v>340</v>
      </c>
      <c r="G902" s="291"/>
      <c r="H902" s="292" t="str">
        <f t="shared" ref="H902:H965" si="42">CONCATENATE(A902,"_",LEFT(E902,2))</f>
        <v>_</v>
      </c>
      <c r="I902" s="292" t="str">
        <f t="shared" ref="I902:I965" si="43">CONCATENATE(A902,"_",LEFT(G902, 2))</f>
        <v>_</v>
      </c>
      <c r="J902" s="581">
        <f t="shared" si="41"/>
        <v>0</v>
      </c>
    </row>
    <row r="903" spans="1:10" ht="18" customHeight="1" x14ac:dyDescent="0.2">
      <c r="A903" s="287"/>
      <c r="B903" s="288"/>
      <c r="C903" s="289"/>
      <c r="D903" s="290"/>
      <c r="E903" s="291"/>
      <c r="F903" s="290" t="s">
        <v>340</v>
      </c>
      <c r="G903" s="291"/>
      <c r="H903" s="292" t="str">
        <f t="shared" si="42"/>
        <v>_</v>
      </c>
      <c r="I903" s="292" t="str">
        <f t="shared" si="43"/>
        <v>_</v>
      </c>
      <c r="J903" s="581">
        <f t="shared" ref="J903:J966" si="44" xml:space="preserve"> J902+N(D903)-N(F903)</f>
        <v>0</v>
      </c>
    </row>
    <row r="904" spans="1:10" ht="18" customHeight="1" x14ac:dyDescent="0.2">
      <c r="A904" s="287"/>
      <c r="B904" s="288"/>
      <c r="C904" s="293"/>
      <c r="D904" s="290"/>
      <c r="E904" s="291"/>
      <c r="F904" s="290" t="s">
        <v>340</v>
      </c>
      <c r="G904" s="291"/>
      <c r="H904" s="292" t="str">
        <f t="shared" si="42"/>
        <v>_</v>
      </c>
      <c r="I904" s="292" t="str">
        <f t="shared" si="43"/>
        <v>_</v>
      </c>
      <c r="J904" s="581">
        <f t="shared" si="44"/>
        <v>0</v>
      </c>
    </row>
    <row r="905" spans="1:10" ht="18" customHeight="1" x14ac:dyDescent="0.2">
      <c r="A905" s="287"/>
      <c r="B905" s="288"/>
      <c r="C905" s="289"/>
      <c r="D905" s="290"/>
      <c r="E905" s="291"/>
      <c r="F905" s="290" t="s">
        <v>340</v>
      </c>
      <c r="G905" s="291"/>
      <c r="H905" s="292" t="str">
        <f t="shared" si="42"/>
        <v>_</v>
      </c>
      <c r="I905" s="292" t="str">
        <f t="shared" si="43"/>
        <v>_</v>
      </c>
      <c r="J905" s="581">
        <f t="shared" si="44"/>
        <v>0</v>
      </c>
    </row>
    <row r="906" spans="1:10" ht="18" customHeight="1" x14ac:dyDescent="0.2">
      <c r="A906" s="287"/>
      <c r="B906" s="288"/>
      <c r="C906" s="293"/>
      <c r="D906" s="290"/>
      <c r="E906" s="291"/>
      <c r="F906" s="290" t="s">
        <v>340</v>
      </c>
      <c r="G906" s="291"/>
      <c r="H906" s="292" t="str">
        <f t="shared" si="42"/>
        <v>_</v>
      </c>
      <c r="I906" s="292" t="str">
        <f t="shared" si="43"/>
        <v>_</v>
      </c>
      <c r="J906" s="581">
        <f t="shared" si="44"/>
        <v>0</v>
      </c>
    </row>
    <row r="907" spans="1:10" ht="18" customHeight="1" x14ac:dyDescent="0.2">
      <c r="A907" s="287"/>
      <c r="B907" s="288"/>
      <c r="C907" s="289"/>
      <c r="D907" s="290"/>
      <c r="E907" s="291"/>
      <c r="F907" s="290" t="s">
        <v>340</v>
      </c>
      <c r="G907" s="291"/>
      <c r="H907" s="292" t="str">
        <f t="shared" si="42"/>
        <v>_</v>
      </c>
      <c r="I907" s="292" t="str">
        <f t="shared" si="43"/>
        <v>_</v>
      </c>
      <c r="J907" s="581">
        <f t="shared" si="44"/>
        <v>0</v>
      </c>
    </row>
    <row r="908" spans="1:10" ht="18" customHeight="1" x14ac:dyDescent="0.2">
      <c r="A908" s="287"/>
      <c r="B908" s="288"/>
      <c r="C908" s="293"/>
      <c r="D908" s="290"/>
      <c r="E908" s="291"/>
      <c r="F908" s="290" t="s">
        <v>340</v>
      </c>
      <c r="G908" s="291"/>
      <c r="H908" s="292" t="str">
        <f t="shared" si="42"/>
        <v>_</v>
      </c>
      <c r="I908" s="292" t="str">
        <f t="shared" si="43"/>
        <v>_</v>
      </c>
      <c r="J908" s="581">
        <f t="shared" si="44"/>
        <v>0</v>
      </c>
    </row>
    <row r="909" spans="1:10" ht="18" customHeight="1" x14ac:dyDescent="0.2">
      <c r="A909" s="287"/>
      <c r="B909" s="288"/>
      <c r="C909" s="289"/>
      <c r="D909" s="290"/>
      <c r="E909" s="291"/>
      <c r="F909" s="290" t="s">
        <v>340</v>
      </c>
      <c r="G909" s="291"/>
      <c r="H909" s="292" t="str">
        <f t="shared" si="42"/>
        <v>_</v>
      </c>
      <c r="I909" s="292" t="str">
        <f t="shared" si="43"/>
        <v>_</v>
      </c>
      <c r="J909" s="581">
        <f t="shared" si="44"/>
        <v>0</v>
      </c>
    </row>
    <row r="910" spans="1:10" ht="18" customHeight="1" x14ac:dyDescent="0.2">
      <c r="A910" s="287"/>
      <c r="B910" s="288"/>
      <c r="C910" s="293"/>
      <c r="D910" s="290"/>
      <c r="E910" s="291"/>
      <c r="F910" s="290" t="s">
        <v>340</v>
      </c>
      <c r="G910" s="291"/>
      <c r="H910" s="292" t="str">
        <f t="shared" si="42"/>
        <v>_</v>
      </c>
      <c r="I910" s="292" t="str">
        <f t="shared" si="43"/>
        <v>_</v>
      </c>
      <c r="J910" s="581">
        <f t="shared" si="44"/>
        <v>0</v>
      </c>
    </row>
    <row r="911" spans="1:10" ht="18" customHeight="1" x14ac:dyDescent="0.2">
      <c r="A911" s="287"/>
      <c r="B911" s="288"/>
      <c r="C911" s="289"/>
      <c r="D911" s="290"/>
      <c r="E911" s="291"/>
      <c r="F911" s="290" t="s">
        <v>340</v>
      </c>
      <c r="G911" s="291"/>
      <c r="H911" s="292" t="str">
        <f t="shared" si="42"/>
        <v>_</v>
      </c>
      <c r="I911" s="292" t="str">
        <f t="shared" si="43"/>
        <v>_</v>
      </c>
      <c r="J911" s="581">
        <f t="shared" si="44"/>
        <v>0</v>
      </c>
    </row>
    <row r="912" spans="1:10" ht="18" customHeight="1" x14ac:dyDescent="0.2">
      <c r="A912" s="287"/>
      <c r="B912" s="288"/>
      <c r="C912" s="293"/>
      <c r="D912" s="290"/>
      <c r="E912" s="291"/>
      <c r="F912" s="290" t="s">
        <v>340</v>
      </c>
      <c r="G912" s="291"/>
      <c r="H912" s="292" t="str">
        <f t="shared" si="42"/>
        <v>_</v>
      </c>
      <c r="I912" s="292" t="str">
        <f t="shared" si="43"/>
        <v>_</v>
      </c>
      <c r="J912" s="581">
        <f t="shared" si="44"/>
        <v>0</v>
      </c>
    </row>
    <row r="913" spans="1:10" ht="18" customHeight="1" x14ac:dyDescent="0.2">
      <c r="A913" s="287"/>
      <c r="B913" s="288"/>
      <c r="C913" s="289"/>
      <c r="D913" s="290"/>
      <c r="E913" s="291"/>
      <c r="F913" s="290" t="s">
        <v>340</v>
      </c>
      <c r="G913" s="291"/>
      <c r="H913" s="292" t="str">
        <f t="shared" si="42"/>
        <v>_</v>
      </c>
      <c r="I913" s="292" t="str">
        <f t="shared" si="43"/>
        <v>_</v>
      </c>
      <c r="J913" s="581">
        <f t="shared" si="44"/>
        <v>0</v>
      </c>
    </row>
    <row r="914" spans="1:10" ht="18" customHeight="1" x14ac:dyDescent="0.2">
      <c r="A914" s="287"/>
      <c r="B914" s="288"/>
      <c r="C914" s="293"/>
      <c r="D914" s="290"/>
      <c r="E914" s="291"/>
      <c r="F914" s="290" t="s">
        <v>340</v>
      </c>
      <c r="G914" s="291"/>
      <c r="H914" s="292" t="str">
        <f t="shared" si="42"/>
        <v>_</v>
      </c>
      <c r="I914" s="292" t="str">
        <f t="shared" si="43"/>
        <v>_</v>
      </c>
      <c r="J914" s="581">
        <f t="shared" si="44"/>
        <v>0</v>
      </c>
    </row>
    <row r="915" spans="1:10" ht="18" customHeight="1" x14ac:dyDescent="0.2">
      <c r="A915" s="287"/>
      <c r="B915" s="288"/>
      <c r="C915" s="289"/>
      <c r="D915" s="290"/>
      <c r="E915" s="291"/>
      <c r="F915" s="290" t="s">
        <v>340</v>
      </c>
      <c r="G915" s="291"/>
      <c r="H915" s="292" t="str">
        <f t="shared" si="42"/>
        <v>_</v>
      </c>
      <c r="I915" s="292" t="str">
        <f t="shared" si="43"/>
        <v>_</v>
      </c>
      <c r="J915" s="581">
        <f t="shared" si="44"/>
        <v>0</v>
      </c>
    </row>
    <row r="916" spans="1:10" ht="18" customHeight="1" x14ac:dyDescent="0.2">
      <c r="A916" s="287"/>
      <c r="B916" s="288"/>
      <c r="C916" s="293"/>
      <c r="D916" s="290"/>
      <c r="E916" s="291"/>
      <c r="F916" s="290" t="s">
        <v>340</v>
      </c>
      <c r="G916" s="291"/>
      <c r="H916" s="292" t="str">
        <f t="shared" si="42"/>
        <v>_</v>
      </c>
      <c r="I916" s="292" t="str">
        <f t="shared" si="43"/>
        <v>_</v>
      </c>
      <c r="J916" s="581">
        <f t="shared" si="44"/>
        <v>0</v>
      </c>
    </row>
    <row r="917" spans="1:10" ht="18" customHeight="1" x14ac:dyDescent="0.2">
      <c r="A917" s="287"/>
      <c r="B917" s="288"/>
      <c r="C917" s="289"/>
      <c r="D917" s="290"/>
      <c r="E917" s="291"/>
      <c r="F917" s="290" t="s">
        <v>340</v>
      </c>
      <c r="G917" s="291"/>
      <c r="H917" s="292" t="str">
        <f t="shared" si="42"/>
        <v>_</v>
      </c>
      <c r="I917" s="292" t="str">
        <f t="shared" si="43"/>
        <v>_</v>
      </c>
      <c r="J917" s="581">
        <f t="shared" si="44"/>
        <v>0</v>
      </c>
    </row>
    <row r="918" spans="1:10" ht="18" customHeight="1" x14ac:dyDescent="0.2">
      <c r="A918" s="287"/>
      <c r="B918" s="288"/>
      <c r="C918" s="293"/>
      <c r="D918" s="290"/>
      <c r="E918" s="291"/>
      <c r="F918" s="290" t="s">
        <v>340</v>
      </c>
      <c r="G918" s="291"/>
      <c r="H918" s="292" t="str">
        <f t="shared" si="42"/>
        <v>_</v>
      </c>
      <c r="I918" s="292" t="str">
        <f t="shared" si="43"/>
        <v>_</v>
      </c>
      <c r="J918" s="581">
        <f t="shared" si="44"/>
        <v>0</v>
      </c>
    </row>
    <row r="919" spans="1:10" ht="18" customHeight="1" x14ac:dyDescent="0.2">
      <c r="A919" s="287"/>
      <c r="B919" s="288"/>
      <c r="C919" s="289"/>
      <c r="D919" s="290"/>
      <c r="E919" s="291"/>
      <c r="F919" s="290" t="s">
        <v>340</v>
      </c>
      <c r="G919" s="291"/>
      <c r="H919" s="292" t="str">
        <f t="shared" si="42"/>
        <v>_</v>
      </c>
      <c r="I919" s="292" t="str">
        <f t="shared" si="43"/>
        <v>_</v>
      </c>
      <c r="J919" s="581">
        <f t="shared" si="44"/>
        <v>0</v>
      </c>
    </row>
    <row r="920" spans="1:10" ht="18" customHeight="1" x14ac:dyDescent="0.2">
      <c r="A920" s="287"/>
      <c r="B920" s="288"/>
      <c r="C920" s="293"/>
      <c r="D920" s="290"/>
      <c r="E920" s="291"/>
      <c r="F920" s="290" t="s">
        <v>340</v>
      </c>
      <c r="G920" s="291"/>
      <c r="H920" s="292" t="str">
        <f t="shared" si="42"/>
        <v>_</v>
      </c>
      <c r="I920" s="292" t="str">
        <f t="shared" si="43"/>
        <v>_</v>
      </c>
      <c r="J920" s="581">
        <f t="shared" si="44"/>
        <v>0</v>
      </c>
    </row>
    <row r="921" spans="1:10" ht="18" customHeight="1" x14ac:dyDescent="0.2">
      <c r="A921" s="287"/>
      <c r="B921" s="288"/>
      <c r="C921" s="289"/>
      <c r="D921" s="290"/>
      <c r="E921" s="291"/>
      <c r="F921" s="290" t="s">
        <v>340</v>
      </c>
      <c r="G921" s="291"/>
      <c r="H921" s="292" t="str">
        <f t="shared" si="42"/>
        <v>_</v>
      </c>
      <c r="I921" s="292" t="str">
        <f t="shared" si="43"/>
        <v>_</v>
      </c>
      <c r="J921" s="581">
        <f t="shared" si="44"/>
        <v>0</v>
      </c>
    </row>
    <row r="922" spans="1:10" ht="18" customHeight="1" x14ac:dyDescent="0.2">
      <c r="A922" s="287"/>
      <c r="B922" s="288"/>
      <c r="C922" s="293"/>
      <c r="D922" s="290"/>
      <c r="E922" s="291"/>
      <c r="F922" s="290" t="s">
        <v>340</v>
      </c>
      <c r="G922" s="291"/>
      <c r="H922" s="292" t="str">
        <f t="shared" si="42"/>
        <v>_</v>
      </c>
      <c r="I922" s="292" t="str">
        <f t="shared" si="43"/>
        <v>_</v>
      </c>
      <c r="J922" s="581">
        <f t="shared" si="44"/>
        <v>0</v>
      </c>
    </row>
    <row r="923" spans="1:10" ht="18" customHeight="1" x14ac:dyDescent="0.2">
      <c r="A923" s="287"/>
      <c r="B923" s="288"/>
      <c r="C923" s="289"/>
      <c r="D923" s="290"/>
      <c r="E923" s="291"/>
      <c r="F923" s="290" t="s">
        <v>340</v>
      </c>
      <c r="G923" s="291"/>
      <c r="H923" s="292" t="str">
        <f t="shared" si="42"/>
        <v>_</v>
      </c>
      <c r="I923" s="292" t="str">
        <f t="shared" si="43"/>
        <v>_</v>
      </c>
      <c r="J923" s="581">
        <f t="shared" si="44"/>
        <v>0</v>
      </c>
    </row>
    <row r="924" spans="1:10" ht="18" customHeight="1" x14ac:dyDescent="0.2">
      <c r="A924" s="287"/>
      <c r="B924" s="288"/>
      <c r="C924" s="293"/>
      <c r="D924" s="290"/>
      <c r="E924" s="291"/>
      <c r="F924" s="290" t="s">
        <v>340</v>
      </c>
      <c r="G924" s="291"/>
      <c r="H924" s="292" t="str">
        <f t="shared" si="42"/>
        <v>_</v>
      </c>
      <c r="I924" s="292" t="str">
        <f t="shared" si="43"/>
        <v>_</v>
      </c>
      <c r="J924" s="581">
        <f t="shared" si="44"/>
        <v>0</v>
      </c>
    </row>
    <row r="925" spans="1:10" ht="18" customHeight="1" x14ac:dyDescent="0.2">
      <c r="A925" s="287"/>
      <c r="B925" s="288"/>
      <c r="C925" s="289"/>
      <c r="D925" s="290"/>
      <c r="E925" s="291"/>
      <c r="F925" s="290" t="s">
        <v>340</v>
      </c>
      <c r="G925" s="291"/>
      <c r="H925" s="292" t="str">
        <f t="shared" si="42"/>
        <v>_</v>
      </c>
      <c r="I925" s="292" t="str">
        <f t="shared" si="43"/>
        <v>_</v>
      </c>
      <c r="J925" s="581">
        <f t="shared" si="44"/>
        <v>0</v>
      </c>
    </row>
    <row r="926" spans="1:10" ht="18" customHeight="1" x14ac:dyDescent="0.2">
      <c r="A926" s="287"/>
      <c r="B926" s="288"/>
      <c r="C926" s="293"/>
      <c r="D926" s="290"/>
      <c r="E926" s="291"/>
      <c r="F926" s="290" t="s">
        <v>340</v>
      </c>
      <c r="G926" s="291"/>
      <c r="H926" s="292" t="str">
        <f t="shared" si="42"/>
        <v>_</v>
      </c>
      <c r="I926" s="292" t="str">
        <f t="shared" si="43"/>
        <v>_</v>
      </c>
      <c r="J926" s="581">
        <f t="shared" si="44"/>
        <v>0</v>
      </c>
    </row>
    <row r="927" spans="1:10" ht="18" customHeight="1" x14ac:dyDescent="0.2">
      <c r="A927" s="287"/>
      <c r="B927" s="288"/>
      <c r="C927" s="289"/>
      <c r="D927" s="290"/>
      <c r="E927" s="291"/>
      <c r="F927" s="290" t="s">
        <v>340</v>
      </c>
      <c r="G927" s="291"/>
      <c r="H927" s="292" t="str">
        <f t="shared" si="42"/>
        <v>_</v>
      </c>
      <c r="I927" s="292" t="str">
        <f t="shared" si="43"/>
        <v>_</v>
      </c>
      <c r="J927" s="581">
        <f t="shared" si="44"/>
        <v>0</v>
      </c>
    </row>
    <row r="928" spans="1:10" ht="18" customHeight="1" x14ac:dyDescent="0.2">
      <c r="A928" s="287"/>
      <c r="B928" s="288"/>
      <c r="C928" s="293"/>
      <c r="D928" s="290"/>
      <c r="E928" s="291"/>
      <c r="F928" s="290" t="s">
        <v>340</v>
      </c>
      <c r="G928" s="291"/>
      <c r="H928" s="292" t="str">
        <f t="shared" si="42"/>
        <v>_</v>
      </c>
      <c r="I928" s="292" t="str">
        <f t="shared" si="43"/>
        <v>_</v>
      </c>
      <c r="J928" s="581">
        <f t="shared" si="44"/>
        <v>0</v>
      </c>
    </row>
    <row r="929" spans="1:10" ht="18" customHeight="1" x14ac:dyDescent="0.2">
      <c r="A929" s="287"/>
      <c r="B929" s="288"/>
      <c r="C929" s="289"/>
      <c r="D929" s="290"/>
      <c r="E929" s="291"/>
      <c r="F929" s="290" t="s">
        <v>340</v>
      </c>
      <c r="G929" s="291"/>
      <c r="H929" s="292" t="str">
        <f t="shared" si="42"/>
        <v>_</v>
      </c>
      <c r="I929" s="292" t="str">
        <f t="shared" si="43"/>
        <v>_</v>
      </c>
      <c r="J929" s="581">
        <f t="shared" si="44"/>
        <v>0</v>
      </c>
    </row>
    <row r="930" spans="1:10" ht="18" customHeight="1" x14ac:dyDescent="0.2">
      <c r="A930" s="287"/>
      <c r="B930" s="288"/>
      <c r="C930" s="293"/>
      <c r="D930" s="290"/>
      <c r="E930" s="291"/>
      <c r="F930" s="290" t="s">
        <v>340</v>
      </c>
      <c r="G930" s="291"/>
      <c r="H930" s="292" t="str">
        <f t="shared" si="42"/>
        <v>_</v>
      </c>
      <c r="I930" s="292" t="str">
        <f t="shared" si="43"/>
        <v>_</v>
      </c>
      <c r="J930" s="581">
        <f t="shared" si="44"/>
        <v>0</v>
      </c>
    </row>
    <row r="931" spans="1:10" ht="18" customHeight="1" x14ac:dyDescent="0.2">
      <c r="A931" s="287"/>
      <c r="B931" s="288"/>
      <c r="C931" s="289"/>
      <c r="D931" s="290"/>
      <c r="E931" s="291"/>
      <c r="F931" s="290" t="s">
        <v>340</v>
      </c>
      <c r="G931" s="291"/>
      <c r="H931" s="292" t="str">
        <f t="shared" si="42"/>
        <v>_</v>
      </c>
      <c r="I931" s="292" t="str">
        <f t="shared" si="43"/>
        <v>_</v>
      </c>
      <c r="J931" s="581">
        <f t="shared" si="44"/>
        <v>0</v>
      </c>
    </row>
    <row r="932" spans="1:10" ht="18" customHeight="1" x14ac:dyDescent="0.2">
      <c r="A932" s="287"/>
      <c r="B932" s="288"/>
      <c r="C932" s="293"/>
      <c r="D932" s="290"/>
      <c r="E932" s="291"/>
      <c r="F932" s="290" t="s">
        <v>340</v>
      </c>
      <c r="G932" s="291"/>
      <c r="H932" s="292" t="str">
        <f t="shared" si="42"/>
        <v>_</v>
      </c>
      <c r="I932" s="292" t="str">
        <f t="shared" si="43"/>
        <v>_</v>
      </c>
      <c r="J932" s="581">
        <f t="shared" si="44"/>
        <v>0</v>
      </c>
    </row>
    <row r="933" spans="1:10" ht="18" customHeight="1" x14ac:dyDescent="0.2">
      <c r="A933" s="287"/>
      <c r="B933" s="288"/>
      <c r="C933" s="289"/>
      <c r="D933" s="290"/>
      <c r="E933" s="291"/>
      <c r="F933" s="290" t="s">
        <v>340</v>
      </c>
      <c r="G933" s="291"/>
      <c r="H933" s="292" t="str">
        <f t="shared" si="42"/>
        <v>_</v>
      </c>
      <c r="I933" s="292" t="str">
        <f t="shared" si="43"/>
        <v>_</v>
      </c>
      <c r="J933" s="581">
        <f t="shared" si="44"/>
        <v>0</v>
      </c>
    </row>
    <row r="934" spans="1:10" ht="18" customHeight="1" x14ac:dyDescent="0.2">
      <c r="A934" s="287"/>
      <c r="B934" s="288"/>
      <c r="C934" s="293"/>
      <c r="D934" s="290"/>
      <c r="E934" s="291"/>
      <c r="F934" s="290" t="s">
        <v>340</v>
      </c>
      <c r="G934" s="291"/>
      <c r="H934" s="292" t="str">
        <f t="shared" si="42"/>
        <v>_</v>
      </c>
      <c r="I934" s="292" t="str">
        <f t="shared" si="43"/>
        <v>_</v>
      </c>
      <c r="J934" s="581">
        <f t="shared" si="44"/>
        <v>0</v>
      </c>
    </row>
    <row r="935" spans="1:10" ht="18" customHeight="1" x14ac:dyDescent="0.2">
      <c r="A935" s="287"/>
      <c r="B935" s="288"/>
      <c r="C935" s="289"/>
      <c r="D935" s="290"/>
      <c r="E935" s="291"/>
      <c r="F935" s="290" t="s">
        <v>340</v>
      </c>
      <c r="G935" s="291"/>
      <c r="H935" s="292" t="str">
        <f t="shared" si="42"/>
        <v>_</v>
      </c>
      <c r="I935" s="292" t="str">
        <f t="shared" si="43"/>
        <v>_</v>
      </c>
      <c r="J935" s="581">
        <f t="shared" si="44"/>
        <v>0</v>
      </c>
    </row>
    <row r="936" spans="1:10" ht="18" customHeight="1" x14ac:dyDescent="0.2">
      <c r="A936" s="287"/>
      <c r="B936" s="288"/>
      <c r="C936" s="293"/>
      <c r="D936" s="290"/>
      <c r="E936" s="291"/>
      <c r="F936" s="290" t="s">
        <v>340</v>
      </c>
      <c r="G936" s="291"/>
      <c r="H936" s="292" t="str">
        <f t="shared" si="42"/>
        <v>_</v>
      </c>
      <c r="I936" s="292" t="str">
        <f t="shared" si="43"/>
        <v>_</v>
      </c>
      <c r="J936" s="581">
        <f t="shared" si="44"/>
        <v>0</v>
      </c>
    </row>
    <row r="937" spans="1:10" ht="18" customHeight="1" x14ac:dyDescent="0.2">
      <c r="A937" s="287"/>
      <c r="B937" s="288"/>
      <c r="C937" s="289"/>
      <c r="D937" s="290"/>
      <c r="E937" s="291"/>
      <c r="F937" s="290" t="s">
        <v>340</v>
      </c>
      <c r="G937" s="291"/>
      <c r="H937" s="292" t="str">
        <f t="shared" si="42"/>
        <v>_</v>
      </c>
      <c r="I937" s="292" t="str">
        <f t="shared" si="43"/>
        <v>_</v>
      </c>
      <c r="J937" s="581">
        <f t="shared" si="44"/>
        <v>0</v>
      </c>
    </row>
    <row r="938" spans="1:10" ht="18" customHeight="1" x14ac:dyDescent="0.2">
      <c r="A938" s="287"/>
      <c r="B938" s="288"/>
      <c r="C938" s="293"/>
      <c r="D938" s="290"/>
      <c r="E938" s="291"/>
      <c r="F938" s="290" t="s">
        <v>340</v>
      </c>
      <c r="G938" s="291"/>
      <c r="H938" s="292" t="str">
        <f t="shared" si="42"/>
        <v>_</v>
      </c>
      <c r="I938" s="292" t="str">
        <f t="shared" si="43"/>
        <v>_</v>
      </c>
      <c r="J938" s="581">
        <f t="shared" si="44"/>
        <v>0</v>
      </c>
    </row>
    <row r="939" spans="1:10" ht="18" customHeight="1" x14ac:dyDescent="0.2">
      <c r="A939" s="287"/>
      <c r="B939" s="288"/>
      <c r="C939" s="289"/>
      <c r="D939" s="290"/>
      <c r="E939" s="291"/>
      <c r="F939" s="290" t="s">
        <v>340</v>
      </c>
      <c r="G939" s="291"/>
      <c r="H939" s="292" t="str">
        <f t="shared" si="42"/>
        <v>_</v>
      </c>
      <c r="I939" s="292" t="str">
        <f t="shared" si="43"/>
        <v>_</v>
      </c>
      <c r="J939" s="581">
        <f t="shared" si="44"/>
        <v>0</v>
      </c>
    </row>
    <row r="940" spans="1:10" ht="18" customHeight="1" x14ac:dyDescent="0.2">
      <c r="A940" s="287"/>
      <c r="B940" s="288"/>
      <c r="C940" s="293"/>
      <c r="D940" s="290"/>
      <c r="E940" s="291"/>
      <c r="F940" s="290" t="s">
        <v>340</v>
      </c>
      <c r="G940" s="291"/>
      <c r="H940" s="292" t="str">
        <f t="shared" si="42"/>
        <v>_</v>
      </c>
      <c r="I940" s="292" t="str">
        <f t="shared" si="43"/>
        <v>_</v>
      </c>
      <c r="J940" s="581">
        <f t="shared" si="44"/>
        <v>0</v>
      </c>
    </row>
    <row r="941" spans="1:10" ht="18" customHeight="1" x14ac:dyDescent="0.2">
      <c r="A941" s="287"/>
      <c r="B941" s="288"/>
      <c r="C941" s="289"/>
      <c r="D941" s="290"/>
      <c r="E941" s="291"/>
      <c r="F941" s="290" t="s">
        <v>340</v>
      </c>
      <c r="G941" s="291"/>
      <c r="H941" s="292" t="str">
        <f t="shared" si="42"/>
        <v>_</v>
      </c>
      <c r="I941" s="292" t="str">
        <f t="shared" si="43"/>
        <v>_</v>
      </c>
      <c r="J941" s="581">
        <f t="shared" si="44"/>
        <v>0</v>
      </c>
    </row>
    <row r="942" spans="1:10" ht="18" customHeight="1" x14ac:dyDescent="0.2">
      <c r="A942" s="287"/>
      <c r="B942" s="288"/>
      <c r="C942" s="293"/>
      <c r="D942" s="290"/>
      <c r="E942" s="291"/>
      <c r="F942" s="290" t="s">
        <v>340</v>
      </c>
      <c r="G942" s="291"/>
      <c r="H942" s="292" t="str">
        <f t="shared" si="42"/>
        <v>_</v>
      </c>
      <c r="I942" s="292" t="str">
        <f t="shared" si="43"/>
        <v>_</v>
      </c>
      <c r="J942" s="581">
        <f t="shared" si="44"/>
        <v>0</v>
      </c>
    </row>
    <row r="943" spans="1:10" ht="18" customHeight="1" x14ac:dyDescent="0.2">
      <c r="A943" s="287"/>
      <c r="B943" s="288"/>
      <c r="C943" s="289"/>
      <c r="D943" s="290"/>
      <c r="E943" s="291"/>
      <c r="F943" s="290" t="s">
        <v>340</v>
      </c>
      <c r="G943" s="291"/>
      <c r="H943" s="292" t="str">
        <f t="shared" si="42"/>
        <v>_</v>
      </c>
      <c r="I943" s="292" t="str">
        <f t="shared" si="43"/>
        <v>_</v>
      </c>
      <c r="J943" s="581">
        <f t="shared" si="44"/>
        <v>0</v>
      </c>
    </row>
    <row r="944" spans="1:10" ht="18" customHeight="1" x14ac:dyDescent="0.2">
      <c r="A944" s="287"/>
      <c r="B944" s="288"/>
      <c r="C944" s="293"/>
      <c r="D944" s="290"/>
      <c r="E944" s="291"/>
      <c r="F944" s="290" t="s">
        <v>340</v>
      </c>
      <c r="G944" s="291"/>
      <c r="H944" s="292" t="str">
        <f t="shared" si="42"/>
        <v>_</v>
      </c>
      <c r="I944" s="292" t="str">
        <f t="shared" si="43"/>
        <v>_</v>
      </c>
      <c r="J944" s="581">
        <f t="shared" si="44"/>
        <v>0</v>
      </c>
    </row>
    <row r="945" spans="1:10" ht="18" customHeight="1" x14ac:dyDescent="0.2">
      <c r="A945" s="287"/>
      <c r="B945" s="288"/>
      <c r="C945" s="289"/>
      <c r="D945" s="290"/>
      <c r="E945" s="291"/>
      <c r="F945" s="290" t="s">
        <v>340</v>
      </c>
      <c r="G945" s="291"/>
      <c r="H945" s="292" t="str">
        <f t="shared" si="42"/>
        <v>_</v>
      </c>
      <c r="I945" s="292" t="str">
        <f t="shared" si="43"/>
        <v>_</v>
      </c>
      <c r="J945" s="581">
        <f t="shared" si="44"/>
        <v>0</v>
      </c>
    </row>
    <row r="946" spans="1:10" ht="18" customHeight="1" x14ac:dyDescent="0.2">
      <c r="A946" s="287"/>
      <c r="B946" s="288"/>
      <c r="C946" s="293"/>
      <c r="D946" s="290"/>
      <c r="E946" s="291"/>
      <c r="F946" s="290" t="s">
        <v>340</v>
      </c>
      <c r="G946" s="291"/>
      <c r="H946" s="292" t="str">
        <f t="shared" si="42"/>
        <v>_</v>
      </c>
      <c r="I946" s="292" t="str">
        <f t="shared" si="43"/>
        <v>_</v>
      </c>
      <c r="J946" s="581">
        <f t="shared" si="44"/>
        <v>0</v>
      </c>
    </row>
    <row r="947" spans="1:10" ht="18" customHeight="1" x14ac:dyDescent="0.2">
      <c r="A947" s="287"/>
      <c r="B947" s="288"/>
      <c r="C947" s="289"/>
      <c r="D947" s="290"/>
      <c r="E947" s="291"/>
      <c r="F947" s="290" t="s">
        <v>340</v>
      </c>
      <c r="G947" s="291"/>
      <c r="H947" s="292" t="str">
        <f t="shared" si="42"/>
        <v>_</v>
      </c>
      <c r="I947" s="292" t="str">
        <f t="shared" si="43"/>
        <v>_</v>
      </c>
      <c r="J947" s="581">
        <f t="shared" si="44"/>
        <v>0</v>
      </c>
    </row>
    <row r="948" spans="1:10" ht="18" customHeight="1" x14ac:dyDescent="0.2">
      <c r="A948" s="287"/>
      <c r="B948" s="288"/>
      <c r="C948" s="293"/>
      <c r="D948" s="290"/>
      <c r="E948" s="291"/>
      <c r="F948" s="290" t="s">
        <v>340</v>
      </c>
      <c r="G948" s="291"/>
      <c r="H948" s="292" t="str">
        <f t="shared" si="42"/>
        <v>_</v>
      </c>
      <c r="I948" s="292" t="str">
        <f t="shared" si="43"/>
        <v>_</v>
      </c>
      <c r="J948" s="581">
        <f t="shared" si="44"/>
        <v>0</v>
      </c>
    </row>
    <row r="949" spans="1:10" ht="18" customHeight="1" x14ac:dyDescent="0.2">
      <c r="A949" s="287"/>
      <c r="B949" s="288"/>
      <c r="C949" s="289"/>
      <c r="D949" s="290"/>
      <c r="E949" s="291"/>
      <c r="F949" s="290" t="s">
        <v>340</v>
      </c>
      <c r="G949" s="291"/>
      <c r="H949" s="292" t="str">
        <f t="shared" si="42"/>
        <v>_</v>
      </c>
      <c r="I949" s="292" t="str">
        <f t="shared" si="43"/>
        <v>_</v>
      </c>
      <c r="J949" s="581">
        <f t="shared" si="44"/>
        <v>0</v>
      </c>
    </row>
    <row r="950" spans="1:10" ht="18" customHeight="1" x14ac:dyDescent="0.2">
      <c r="A950" s="287"/>
      <c r="B950" s="288"/>
      <c r="C950" s="293"/>
      <c r="D950" s="290"/>
      <c r="E950" s="291"/>
      <c r="F950" s="290" t="s">
        <v>340</v>
      </c>
      <c r="G950" s="291"/>
      <c r="H950" s="292" t="str">
        <f t="shared" si="42"/>
        <v>_</v>
      </c>
      <c r="I950" s="292" t="str">
        <f t="shared" si="43"/>
        <v>_</v>
      </c>
      <c r="J950" s="581">
        <f t="shared" si="44"/>
        <v>0</v>
      </c>
    </row>
    <row r="951" spans="1:10" ht="18" customHeight="1" x14ac:dyDescent="0.2">
      <c r="A951" s="287"/>
      <c r="B951" s="288"/>
      <c r="C951" s="289"/>
      <c r="D951" s="290"/>
      <c r="E951" s="291"/>
      <c r="F951" s="290" t="s">
        <v>340</v>
      </c>
      <c r="G951" s="291"/>
      <c r="H951" s="292" t="str">
        <f t="shared" si="42"/>
        <v>_</v>
      </c>
      <c r="I951" s="292" t="str">
        <f t="shared" si="43"/>
        <v>_</v>
      </c>
      <c r="J951" s="581">
        <f t="shared" si="44"/>
        <v>0</v>
      </c>
    </row>
    <row r="952" spans="1:10" ht="18" customHeight="1" x14ac:dyDescent="0.2">
      <c r="A952" s="287"/>
      <c r="B952" s="288"/>
      <c r="C952" s="293"/>
      <c r="D952" s="290"/>
      <c r="E952" s="291"/>
      <c r="F952" s="290" t="s">
        <v>340</v>
      </c>
      <c r="G952" s="291"/>
      <c r="H952" s="292" t="str">
        <f t="shared" si="42"/>
        <v>_</v>
      </c>
      <c r="I952" s="292" t="str">
        <f t="shared" si="43"/>
        <v>_</v>
      </c>
      <c r="J952" s="581">
        <f t="shared" si="44"/>
        <v>0</v>
      </c>
    </row>
    <row r="953" spans="1:10" ht="18" customHeight="1" x14ac:dyDescent="0.2">
      <c r="A953" s="287"/>
      <c r="B953" s="288"/>
      <c r="C953" s="289"/>
      <c r="D953" s="290"/>
      <c r="E953" s="291"/>
      <c r="F953" s="290" t="s">
        <v>340</v>
      </c>
      <c r="G953" s="291"/>
      <c r="H953" s="292" t="str">
        <f t="shared" si="42"/>
        <v>_</v>
      </c>
      <c r="I953" s="292" t="str">
        <f t="shared" si="43"/>
        <v>_</v>
      </c>
      <c r="J953" s="581">
        <f t="shared" si="44"/>
        <v>0</v>
      </c>
    </row>
    <row r="954" spans="1:10" ht="18" customHeight="1" x14ac:dyDescent="0.2">
      <c r="A954" s="287"/>
      <c r="B954" s="288"/>
      <c r="C954" s="293"/>
      <c r="D954" s="290"/>
      <c r="E954" s="291"/>
      <c r="F954" s="290" t="s">
        <v>340</v>
      </c>
      <c r="G954" s="291"/>
      <c r="H954" s="292" t="str">
        <f t="shared" si="42"/>
        <v>_</v>
      </c>
      <c r="I954" s="292" t="str">
        <f t="shared" si="43"/>
        <v>_</v>
      </c>
      <c r="J954" s="581">
        <f t="shared" si="44"/>
        <v>0</v>
      </c>
    </row>
    <row r="955" spans="1:10" ht="18" customHeight="1" x14ac:dyDescent="0.2">
      <c r="A955" s="287"/>
      <c r="B955" s="288"/>
      <c r="C955" s="289"/>
      <c r="D955" s="290"/>
      <c r="E955" s="291"/>
      <c r="F955" s="290" t="s">
        <v>340</v>
      </c>
      <c r="G955" s="291"/>
      <c r="H955" s="292" t="str">
        <f t="shared" si="42"/>
        <v>_</v>
      </c>
      <c r="I955" s="292" t="str">
        <f t="shared" si="43"/>
        <v>_</v>
      </c>
      <c r="J955" s="581">
        <f t="shared" si="44"/>
        <v>0</v>
      </c>
    </row>
    <row r="956" spans="1:10" ht="18" customHeight="1" x14ac:dyDescent="0.2">
      <c r="A956" s="287"/>
      <c r="B956" s="288"/>
      <c r="C956" s="293"/>
      <c r="D956" s="290"/>
      <c r="E956" s="291"/>
      <c r="F956" s="290" t="s">
        <v>340</v>
      </c>
      <c r="G956" s="291"/>
      <c r="H956" s="292" t="str">
        <f t="shared" si="42"/>
        <v>_</v>
      </c>
      <c r="I956" s="292" t="str">
        <f t="shared" si="43"/>
        <v>_</v>
      </c>
      <c r="J956" s="581">
        <f t="shared" si="44"/>
        <v>0</v>
      </c>
    </row>
    <row r="957" spans="1:10" ht="18" customHeight="1" x14ac:dyDescent="0.2">
      <c r="A957" s="287"/>
      <c r="B957" s="288"/>
      <c r="C957" s="289"/>
      <c r="D957" s="290"/>
      <c r="E957" s="291"/>
      <c r="F957" s="290" t="s">
        <v>340</v>
      </c>
      <c r="G957" s="291"/>
      <c r="H957" s="292" t="str">
        <f t="shared" si="42"/>
        <v>_</v>
      </c>
      <c r="I957" s="292" t="str">
        <f t="shared" si="43"/>
        <v>_</v>
      </c>
      <c r="J957" s="581">
        <f t="shared" si="44"/>
        <v>0</v>
      </c>
    </row>
    <row r="958" spans="1:10" ht="18" customHeight="1" x14ac:dyDescent="0.2">
      <c r="A958" s="287"/>
      <c r="B958" s="288"/>
      <c r="C958" s="293"/>
      <c r="D958" s="290"/>
      <c r="E958" s="291"/>
      <c r="F958" s="290" t="s">
        <v>340</v>
      </c>
      <c r="G958" s="291"/>
      <c r="H958" s="292" t="str">
        <f t="shared" si="42"/>
        <v>_</v>
      </c>
      <c r="I958" s="292" t="str">
        <f t="shared" si="43"/>
        <v>_</v>
      </c>
      <c r="J958" s="581">
        <f t="shared" si="44"/>
        <v>0</v>
      </c>
    </row>
    <row r="959" spans="1:10" ht="18" customHeight="1" x14ac:dyDescent="0.2">
      <c r="A959" s="287"/>
      <c r="B959" s="288"/>
      <c r="C959" s="289"/>
      <c r="D959" s="290"/>
      <c r="E959" s="291"/>
      <c r="F959" s="290" t="s">
        <v>340</v>
      </c>
      <c r="G959" s="291"/>
      <c r="H959" s="292" t="str">
        <f t="shared" si="42"/>
        <v>_</v>
      </c>
      <c r="I959" s="292" t="str">
        <f t="shared" si="43"/>
        <v>_</v>
      </c>
      <c r="J959" s="581">
        <f t="shared" si="44"/>
        <v>0</v>
      </c>
    </row>
    <row r="960" spans="1:10" ht="18" customHeight="1" x14ac:dyDescent="0.2">
      <c r="A960" s="287"/>
      <c r="B960" s="288"/>
      <c r="C960" s="293"/>
      <c r="D960" s="290"/>
      <c r="E960" s="291"/>
      <c r="F960" s="290" t="s">
        <v>340</v>
      </c>
      <c r="G960" s="291"/>
      <c r="H960" s="292" t="str">
        <f t="shared" si="42"/>
        <v>_</v>
      </c>
      <c r="I960" s="292" t="str">
        <f t="shared" si="43"/>
        <v>_</v>
      </c>
      <c r="J960" s="581">
        <f t="shared" si="44"/>
        <v>0</v>
      </c>
    </row>
    <row r="961" spans="1:10" ht="18" customHeight="1" x14ac:dyDescent="0.2">
      <c r="A961" s="287"/>
      <c r="B961" s="288"/>
      <c r="C961" s="289"/>
      <c r="D961" s="290"/>
      <c r="E961" s="291"/>
      <c r="F961" s="290" t="s">
        <v>340</v>
      </c>
      <c r="G961" s="291"/>
      <c r="H961" s="292" t="str">
        <f t="shared" si="42"/>
        <v>_</v>
      </c>
      <c r="I961" s="292" t="str">
        <f t="shared" si="43"/>
        <v>_</v>
      </c>
      <c r="J961" s="581">
        <f t="shared" si="44"/>
        <v>0</v>
      </c>
    </row>
    <row r="962" spans="1:10" ht="18" customHeight="1" x14ac:dyDescent="0.2">
      <c r="A962" s="287"/>
      <c r="B962" s="288"/>
      <c r="C962" s="293"/>
      <c r="D962" s="290"/>
      <c r="E962" s="291"/>
      <c r="F962" s="290" t="s">
        <v>340</v>
      </c>
      <c r="G962" s="291"/>
      <c r="H962" s="292" t="str">
        <f t="shared" si="42"/>
        <v>_</v>
      </c>
      <c r="I962" s="292" t="str">
        <f t="shared" si="43"/>
        <v>_</v>
      </c>
      <c r="J962" s="581">
        <f t="shared" si="44"/>
        <v>0</v>
      </c>
    </row>
    <row r="963" spans="1:10" ht="18" customHeight="1" x14ac:dyDescent="0.2">
      <c r="A963" s="287"/>
      <c r="B963" s="288"/>
      <c r="C963" s="289"/>
      <c r="D963" s="290"/>
      <c r="E963" s="291"/>
      <c r="F963" s="290" t="s">
        <v>340</v>
      </c>
      <c r="G963" s="291"/>
      <c r="H963" s="292" t="str">
        <f t="shared" si="42"/>
        <v>_</v>
      </c>
      <c r="I963" s="292" t="str">
        <f t="shared" si="43"/>
        <v>_</v>
      </c>
      <c r="J963" s="581">
        <f t="shared" si="44"/>
        <v>0</v>
      </c>
    </row>
    <row r="964" spans="1:10" ht="18" customHeight="1" x14ac:dyDescent="0.2">
      <c r="A964" s="287"/>
      <c r="B964" s="288"/>
      <c r="C964" s="293"/>
      <c r="D964" s="290"/>
      <c r="E964" s="291"/>
      <c r="F964" s="290" t="s">
        <v>340</v>
      </c>
      <c r="G964" s="291"/>
      <c r="H964" s="292" t="str">
        <f t="shared" si="42"/>
        <v>_</v>
      </c>
      <c r="I964" s="292" t="str">
        <f t="shared" si="43"/>
        <v>_</v>
      </c>
      <c r="J964" s="581">
        <f t="shared" si="44"/>
        <v>0</v>
      </c>
    </row>
    <row r="965" spans="1:10" ht="18" customHeight="1" x14ac:dyDescent="0.2">
      <c r="A965" s="287"/>
      <c r="B965" s="288"/>
      <c r="C965" s="289"/>
      <c r="D965" s="290"/>
      <c r="E965" s="291"/>
      <c r="F965" s="290" t="s">
        <v>340</v>
      </c>
      <c r="G965" s="291"/>
      <c r="H965" s="292" t="str">
        <f t="shared" si="42"/>
        <v>_</v>
      </c>
      <c r="I965" s="292" t="str">
        <f t="shared" si="43"/>
        <v>_</v>
      </c>
      <c r="J965" s="581">
        <f t="shared" si="44"/>
        <v>0</v>
      </c>
    </row>
    <row r="966" spans="1:10" ht="18" customHeight="1" x14ac:dyDescent="0.2">
      <c r="A966" s="287"/>
      <c r="B966" s="288"/>
      <c r="C966" s="293"/>
      <c r="D966" s="290"/>
      <c r="E966" s="291"/>
      <c r="F966" s="290" t="s">
        <v>340</v>
      </c>
      <c r="G966" s="291"/>
      <c r="H966" s="292" t="str">
        <f t="shared" ref="H966:H1010" si="45">CONCATENATE(A966,"_",LEFT(E966,2))</f>
        <v>_</v>
      </c>
      <c r="I966" s="292" t="str">
        <f t="shared" ref="I966:I1010" si="46">CONCATENATE(A966,"_",LEFT(G966, 2))</f>
        <v>_</v>
      </c>
      <c r="J966" s="581">
        <f t="shared" si="44"/>
        <v>0</v>
      </c>
    </row>
    <row r="967" spans="1:10" ht="18" customHeight="1" x14ac:dyDescent="0.2">
      <c r="A967" s="287"/>
      <c r="B967" s="288"/>
      <c r="C967" s="289"/>
      <c r="D967" s="290"/>
      <c r="E967" s="291"/>
      <c r="F967" s="290" t="s">
        <v>340</v>
      </c>
      <c r="G967" s="291"/>
      <c r="H967" s="292" t="str">
        <f t="shared" si="45"/>
        <v>_</v>
      </c>
      <c r="I967" s="292" t="str">
        <f t="shared" si="46"/>
        <v>_</v>
      </c>
      <c r="J967" s="581">
        <f t="shared" ref="J967:J1010" si="47" xml:space="preserve"> J966+N(D967)-N(F967)</f>
        <v>0</v>
      </c>
    </row>
    <row r="968" spans="1:10" ht="18" customHeight="1" x14ac:dyDescent="0.2">
      <c r="A968" s="287"/>
      <c r="B968" s="288"/>
      <c r="C968" s="293"/>
      <c r="D968" s="290"/>
      <c r="E968" s="291"/>
      <c r="F968" s="290" t="s">
        <v>340</v>
      </c>
      <c r="G968" s="291"/>
      <c r="H968" s="292" t="str">
        <f t="shared" si="45"/>
        <v>_</v>
      </c>
      <c r="I968" s="292" t="str">
        <f t="shared" si="46"/>
        <v>_</v>
      </c>
      <c r="J968" s="581">
        <f t="shared" si="47"/>
        <v>0</v>
      </c>
    </row>
    <row r="969" spans="1:10" ht="18" customHeight="1" x14ac:dyDescent="0.2">
      <c r="A969" s="287"/>
      <c r="B969" s="288"/>
      <c r="C969" s="289"/>
      <c r="D969" s="290"/>
      <c r="E969" s="291"/>
      <c r="F969" s="290" t="s">
        <v>340</v>
      </c>
      <c r="G969" s="291"/>
      <c r="H969" s="292" t="str">
        <f t="shared" si="45"/>
        <v>_</v>
      </c>
      <c r="I969" s="292" t="str">
        <f t="shared" si="46"/>
        <v>_</v>
      </c>
      <c r="J969" s="581">
        <f t="shared" si="47"/>
        <v>0</v>
      </c>
    </row>
    <row r="970" spans="1:10" ht="18" customHeight="1" x14ac:dyDescent="0.2">
      <c r="A970" s="287"/>
      <c r="B970" s="288"/>
      <c r="C970" s="293"/>
      <c r="D970" s="290"/>
      <c r="E970" s="291"/>
      <c r="F970" s="290" t="s">
        <v>340</v>
      </c>
      <c r="G970" s="291"/>
      <c r="H970" s="292" t="str">
        <f t="shared" si="45"/>
        <v>_</v>
      </c>
      <c r="I970" s="292" t="str">
        <f t="shared" si="46"/>
        <v>_</v>
      </c>
      <c r="J970" s="581">
        <f t="shared" si="47"/>
        <v>0</v>
      </c>
    </row>
    <row r="971" spans="1:10" ht="18" customHeight="1" x14ac:dyDescent="0.2">
      <c r="A971" s="287"/>
      <c r="B971" s="288"/>
      <c r="C971" s="289"/>
      <c r="D971" s="290"/>
      <c r="E971" s="291"/>
      <c r="F971" s="290" t="s">
        <v>340</v>
      </c>
      <c r="G971" s="291"/>
      <c r="H971" s="292" t="str">
        <f t="shared" si="45"/>
        <v>_</v>
      </c>
      <c r="I971" s="292" t="str">
        <f t="shared" si="46"/>
        <v>_</v>
      </c>
      <c r="J971" s="581">
        <f t="shared" si="47"/>
        <v>0</v>
      </c>
    </row>
    <row r="972" spans="1:10" ht="18" customHeight="1" x14ac:dyDescent="0.2">
      <c r="A972" s="287"/>
      <c r="B972" s="288"/>
      <c r="C972" s="293"/>
      <c r="D972" s="290"/>
      <c r="E972" s="291"/>
      <c r="F972" s="290" t="s">
        <v>340</v>
      </c>
      <c r="G972" s="291"/>
      <c r="H972" s="292" t="str">
        <f t="shared" si="45"/>
        <v>_</v>
      </c>
      <c r="I972" s="292" t="str">
        <f t="shared" si="46"/>
        <v>_</v>
      </c>
      <c r="J972" s="581">
        <f t="shared" si="47"/>
        <v>0</v>
      </c>
    </row>
    <row r="973" spans="1:10" ht="18" customHeight="1" x14ac:dyDescent="0.2">
      <c r="A973" s="287"/>
      <c r="B973" s="288"/>
      <c r="C973" s="289"/>
      <c r="D973" s="290"/>
      <c r="E973" s="291"/>
      <c r="F973" s="290" t="s">
        <v>340</v>
      </c>
      <c r="G973" s="291"/>
      <c r="H973" s="292" t="str">
        <f t="shared" si="45"/>
        <v>_</v>
      </c>
      <c r="I973" s="292" t="str">
        <f t="shared" si="46"/>
        <v>_</v>
      </c>
      <c r="J973" s="581">
        <f t="shared" si="47"/>
        <v>0</v>
      </c>
    </row>
    <row r="974" spans="1:10" ht="18" customHeight="1" x14ac:dyDescent="0.2">
      <c r="A974" s="287"/>
      <c r="B974" s="288"/>
      <c r="C974" s="293"/>
      <c r="D974" s="290"/>
      <c r="E974" s="291"/>
      <c r="F974" s="290" t="s">
        <v>340</v>
      </c>
      <c r="G974" s="291"/>
      <c r="H974" s="292" t="str">
        <f t="shared" si="45"/>
        <v>_</v>
      </c>
      <c r="I974" s="292" t="str">
        <f t="shared" si="46"/>
        <v>_</v>
      </c>
      <c r="J974" s="581">
        <f t="shared" si="47"/>
        <v>0</v>
      </c>
    </row>
    <row r="975" spans="1:10" ht="18" customHeight="1" x14ac:dyDescent="0.2">
      <c r="A975" s="287"/>
      <c r="B975" s="288"/>
      <c r="C975" s="289"/>
      <c r="D975" s="290"/>
      <c r="E975" s="291"/>
      <c r="F975" s="290" t="s">
        <v>340</v>
      </c>
      <c r="G975" s="291"/>
      <c r="H975" s="292" t="str">
        <f t="shared" si="45"/>
        <v>_</v>
      </c>
      <c r="I975" s="292" t="str">
        <f t="shared" si="46"/>
        <v>_</v>
      </c>
      <c r="J975" s="581">
        <f t="shared" si="47"/>
        <v>0</v>
      </c>
    </row>
    <row r="976" spans="1:10" ht="18" customHeight="1" x14ac:dyDescent="0.2">
      <c r="A976" s="287"/>
      <c r="B976" s="288"/>
      <c r="C976" s="293"/>
      <c r="D976" s="290"/>
      <c r="E976" s="291"/>
      <c r="F976" s="290" t="s">
        <v>340</v>
      </c>
      <c r="G976" s="291"/>
      <c r="H976" s="292" t="str">
        <f t="shared" si="45"/>
        <v>_</v>
      </c>
      <c r="I976" s="292" t="str">
        <f t="shared" si="46"/>
        <v>_</v>
      </c>
      <c r="J976" s="581">
        <f t="shared" si="47"/>
        <v>0</v>
      </c>
    </row>
    <row r="977" spans="1:10" ht="18" customHeight="1" x14ac:dyDescent="0.2">
      <c r="A977" s="287"/>
      <c r="B977" s="288"/>
      <c r="C977" s="289"/>
      <c r="D977" s="290"/>
      <c r="E977" s="291"/>
      <c r="F977" s="290" t="s">
        <v>340</v>
      </c>
      <c r="G977" s="291"/>
      <c r="H977" s="292" t="str">
        <f t="shared" si="45"/>
        <v>_</v>
      </c>
      <c r="I977" s="292" t="str">
        <f t="shared" si="46"/>
        <v>_</v>
      </c>
      <c r="J977" s="581">
        <f t="shared" si="47"/>
        <v>0</v>
      </c>
    </row>
    <row r="978" spans="1:10" ht="18" customHeight="1" x14ac:dyDescent="0.2">
      <c r="A978" s="287"/>
      <c r="B978" s="288"/>
      <c r="C978" s="293"/>
      <c r="D978" s="290"/>
      <c r="E978" s="291"/>
      <c r="F978" s="290" t="s">
        <v>340</v>
      </c>
      <c r="G978" s="291"/>
      <c r="H978" s="292" t="str">
        <f t="shared" si="45"/>
        <v>_</v>
      </c>
      <c r="I978" s="292" t="str">
        <f t="shared" si="46"/>
        <v>_</v>
      </c>
      <c r="J978" s="581">
        <f t="shared" si="47"/>
        <v>0</v>
      </c>
    </row>
    <row r="979" spans="1:10" ht="18" customHeight="1" x14ac:dyDescent="0.2">
      <c r="A979" s="287"/>
      <c r="B979" s="288"/>
      <c r="C979" s="289"/>
      <c r="D979" s="290"/>
      <c r="E979" s="291"/>
      <c r="F979" s="290" t="s">
        <v>340</v>
      </c>
      <c r="G979" s="291"/>
      <c r="H979" s="292" t="str">
        <f t="shared" si="45"/>
        <v>_</v>
      </c>
      <c r="I979" s="292" t="str">
        <f t="shared" si="46"/>
        <v>_</v>
      </c>
      <c r="J979" s="581">
        <f t="shared" si="47"/>
        <v>0</v>
      </c>
    </row>
    <row r="980" spans="1:10" ht="18" customHeight="1" x14ac:dyDescent="0.2">
      <c r="A980" s="287"/>
      <c r="B980" s="288"/>
      <c r="C980" s="293"/>
      <c r="D980" s="290"/>
      <c r="E980" s="291"/>
      <c r="F980" s="290" t="s">
        <v>340</v>
      </c>
      <c r="G980" s="291"/>
      <c r="H980" s="292" t="str">
        <f t="shared" si="45"/>
        <v>_</v>
      </c>
      <c r="I980" s="292" t="str">
        <f t="shared" si="46"/>
        <v>_</v>
      </c>
      <c r="J980" s="581">
        <f t="shared" si="47"/>
        <v>0</v>
      </c>
    </row>
    <row r="981" spans="1:10" ht="18" customHeight="1" x14ac:dyDescent="0.2">
      <c r="A981" s="287"/>
      <c r="B981" s="288"/>
      <c r="C981" s="289"/>
      <c r="D981" s="290"/>
      <c r="E981" s="291"/>
      <c r="F981" s="290" t="s">
        <v>340</v>
      </c>
      <c r="G981" s="291"/>
      <c r="H981" s="292" t="str">
        <f t="shared" si="45"/>
        <v>_</v>
      </c>
      <c r="I981" s="292" t="str">
        <f t="shared" si="46"/>
        <v>_</v>
      </c>
      <c r="J981" s="581">
        <f t="shared" si="47"/>
        <v>0</v>
      </c>
    </row>
    <row r="982" spans="1:10" ht="18" customHeight="1" x14ac:dyDescent="0.2">
      <c r="A982" s="287"/>
      <c r="B982" s="288"/>
      <c r="C982" s="293"/>
      <c r="D982" s="290"/>
      <c r="E982" s="291"/>
      <c r="F982" s="290" t="s">
        <v>340</v>
      </c>
      <c r="G982" s="291"/>
      <c r="H982" s="292" t="str">
        <f t="shared" si="45"/>
        <v>_</v>
      </c>
      <c r="I982" s="292" t="str">
        <f t="shared" si="46"/>
        <v>_</v>
      </c>
      <c r="J982" s="581">
        <f t="shared" si="47"/>
        <v>0</v>
      </c>
    </row>
    <row r="983" spans="1:10" ht="18" customHeight="1" x14ac:dyDescent="0.2">
      <c r="A983" s="287"/>
      <c r="B983" s="288"/>
      <c r="C983" s="289"/>
      <c r="D983" s="290"/>
      <c r="E983" s="291"/>
      <c r="F983" s="290" t="s">
        <v>340</v>
      </c>
      <c r="G983" s="291"/>
      <c r="H983" s="292" t="str">
        <f t="shared" si="45"/>
        <v>_</v>
      </c>
      <c r="I983" s="292" t="str">
        <f t="shared" si="46"/>
        <v>_</v>
      </c>
      <c r="J983" s="581">
        <f t="shared" si="47"/>
        <v>0</v>
      </c>
    </row>
    <row r="984" spans="1:10" ht="18" customHeight="1" x14ac:dyDescent="0.2">
      <c r="A984" s="287"/>
      <c r="B984" s="288"/>
      <c r="C984" s="293"/>
      <c r="D984" s="290"/>
      <c r="E984" s="291"/>
      <c r="F984" s="290" t="s">
        <v>340</v>
      </c>
      <c r="G984" s="291"/>
      <c r="H984" s="292" t="str">
        <f t="shared" si="45"/>
        <v>_</v>
      </c>
      <c r="I984" s="292" t="str">
        <f t="shared" si="46"/>
        <v>_</v>
      </c>
      <c r="J984" s="581">
        <f t="shared" si="47"/>
        <v>0</v>
      </c>
    </row>
    <row r="985" spans="1:10" ht="18" customHeight="1" x14ac:dyDescent="0.2">
      <c r="A985" s="287"/>
      <c r="B985" s="288"/>
      <c r="C985" s="289"/>
      <c r="D985" s="290"/>
      <c r="E985" s="291"/>
      <c r="F985" s="290" t="s">
        <v>340</v>
      </c>
      <c r="G985" s="291"/>
      <c r="H985" s="292" t="str">
        <f t="shared" si="45"/>
        <v>_</v>
      </c>
      <c r="I985" s="292" t="str">
        <f t="shared" si="46"/>
        <v>_</v>
      </c>
      <c r="J985" s="581">
        <f t="shared" si="47"/>
        <v>0</v>
      </c>
    </row>
    <row r="986" spans="1:10" ht="18" customHeight="1" x14ac:dyDescent="0.2">
      <c r="A986" s="287"/>
      <c r="B986" s="288"/>
      <c r="C986" s="293"/>
      <c r="D986" s="290"/>
      <c r="E986" s="291"/>
      <c r="F986" s="290" t="s">
        <v>340</v>
      </c>
      <c r="G986" s="291"/>
      <c r="H986" s="292" t="str">
        <f t="shared" si="45"/>
        <v>_</v>
      </c>
      <c r="I986" s="292" t="str">
        <f t="shared" si="46"/>
        <v>_</v>
      </c>
      <c r="J986" s="581">
        <f t="shared" si="47"/>
        <v>0</v>
      </c>
    </row>
    <row r="987" spans="1:10" ht="18" customHeight="1" x14ac:dyDescent="0.2">
      <c r="A987" s="287"/>
      <c r="B987" s="288"/>
      <c r="C987" s="289"/>
      <c r="D987" s="290"/>
      <c r="E987" s="291"/>
      <c r="F987" s="290" t="s">
        <v>340</v>
      </c>
      <c r="G987" s="291"/>
      <c r="H987" s="292" t="str">
        <f t="shared" si="45"/>
        <v>_</v>
      </c>
      <c r="I987" s="292" t="str">
        <f t="shared" si="46"/>
        <v>_</v>
      </c>
      <c r="J987" s="581">
        <f t="shared" si="47"/>
        <v>0</v>
      </c>
    </row>
    <row r="988" spans="1:10" ht="18" customHeight="1" x14ac:dyDescent="0.2">
      <c r="A988" s="287"/>
      <c r="B988" s="288"/>
      <c r="C988" s="293"/>
      <c r="D988" s="290"/>
      <c r="E988" s="291"/>
      <c r="F988" s="290" t="s">
        <v>340</v>
      </c>
      <c r="G988" s="291"/>
      <c r="H988" s="292" t="str">
        <f t="shared" si="45"/>
        <v>_</v>
      </c>
      <c r="I988" s="292" t="str">
        <f t="shared" si="46"/>
        <v>_</v>
      </c>
      <c r="J988" s="581">
        <f t="shared" si="47"/>
        <v>0</v>
      </c>
    </row>
    <row r="989" spans="1:10" ht="18" customHeight="1" x14ac:dyDescent="0.2">
      <c r="A989" s="287"/>
      <c r="B989" s="288"/>
      <c r="C989" s="289"/>
      <c r="D989" s="290"/>
      <c r="E989" s="291"/>
      <c r="F989" s="290" t="s">
        <v>340</v>
      </c>
      <c r="G989" s="291"/>
      <c r="H989" s="292" t="str">
        <f t="shared" si="45"/>
        <v>_</v>
      </c>
      <c r="I989" s="292" t="str">
        <f t="shared" si="46"/>
        <v>_</v>
      </c>
      <c r="J989" s="581">
        <f t="shared" si="47"/>
        <v>0</v>
      </c>
    </row>
    <row r="990" spans="1:10" ht="18" customHeight="1" x14ac:dyDescent="0.2">
      <c r="A990" s="287"/>
      <c r="B990" s="288"/>
      <c r="C990" s="293"/>
      <c r="D990" s="290"/>
      <c r="E990" s="291"/>
      <c r="F990" s="290" t="s">
        <v>340</v>
      </c>
      <c r="G990" s="291"/>
      <c r="H990" s="292" t="str">
        <f t="shared" si="45"/>
        <v>_</v>
      </c>
      <c r="I990" s="292" t="str">
        <f t="shared" si="46"/>
        <v>_</v>
      </c>
      <c r="J990" s="581">
        <f t="shared" si="47"/>
        <v>0</v>
      </c>
    </row>
    <row r="991" spans="1:10" ht="18" customHeight="1" x14ac:dyDescent="0.2">
      <c r="A991" s="287"/>
      <c r="B991" s="288"/>
      <c r="C991" s="289"/>
      <c r="D991" s="290"/>
      <c r="E991" s="291"/>
      <c r="F991" s="290" t="s">
        <v>340</v>
      </c>
      <c r="G991" s="291"/>
      <c r="H991" s="292" t="str">
        <f t="shared" si="45"/>
        <v>_</v>
      </c>
      <c r="I991" s="292" t="str">
        <f t="shared" si="46"/>
        <v>_</v>
      </c>
      <c r="J991" s="581">
        <f t="shared" si="47"/>
        <v>0</v>
      </c>
    </row>
    <row r="992" spans="1:10" ht="18" customHeight="1" x14ac:dyDescent="0.2">
      <c r="A992" s="287"/>
      <c r="B992" s="288"/>
      <c r="C992" s="293"/>
      <c r="D992" s="290"/>
      <c r="E992" s="291"/>
      <c r="F992" s="290" t="s">
        <v>340</v>
      </c>
      <c r="G992" s="291"/>
      <c r="H992" s="292" t="str">
        <f t="shared" si="45"/>
        <v>_</v>
      </c>
      <c r="I992" s="292" t="str">
        <f t="shared" si="46"/>
        <v>_</v>
      </c>
      <c r="J992" s="581">
        <f t="shared" si="47"/>
        <v>0</v>
      </c>
    </row>
    <row r="993" spans="1:10" ht="18" customHeight="1" x14ac:dyDescent="0.2">
      <c r="A993" s="287"/>
      <c r="B993" s="288"/>
      <c r="C993" s="289"/>
      <c r="D993" s="290"/>
      <c r="E993" s="291"/>
      <c r="F993" s="290" t="s">
        <v>340</v>
      </c>
      <c r="G993" s="291"/>
      <c r="H993" s="292" t="str">
        <f t="shared" si="45"/>
        <v>_</v>
      </c>
      <c r="I993" s="292" t="str">
        <f t="shared" si="46"/>
        <v>_</v>
      </c>
      <c r="J993" s="581">
        <f t="shared" si="47"/>
        <v>0</v>
      </c>
    </row>
    <row r="994" spans="1:10" ht="18" customHeight="1" x14ac:dyDescent="0.2">
      <c r="A994" s="287"/>
      <c r="B994" s="288"/>
      <c r="C994" s="293"/>
      <c r="D994" s="290"/>
      <c r="E994" s="291"/>
      <c r="F994" s="290" t="s">
        <v>340</v>
      </c>
      <c r="G994" s="291"/>
      <c r="H994" s="292" t="str">
        <f t="shared" si="45"/>
        <v>_</v>
      </c>
      <c r="I994" s="292" t="str">
        <f t="shared" si="46"/>
        <v>_</v>
      </c>
      <c r="J994" s="581">
        <f t="shared" si="47"/>
        <v>0</v>
      </c>
    </row>
    <row r="995" spans="1:10" ht="18" customHeight="1" x14ac:dyDescent="0.2">
      <c r="A995" s="287"/>
      <c r="B995" s="288"/>
      <c r="C995" s="289"/>
      <c r="D995" s="290"/>
      <c r="E995" s="291"/>
      <c r="F995" s="290" t="s">
        <v>340</v>
      </c>
      <c r="G995" s="291"/>
      <c r="H995" s="292" t="str">
        <f t="shared" si="45"/>
        <v>_</v>
      </c>
      <c r="I995" s="292" t="str">
        <f t="shared" si="46"/>
        <v>_</v>
      </c>
      <c r="J995" s="581">
        <f t="shared" si="47"/>
        <v>0</v>
      </c>
    </row>
    <row r="996" spans="1:10" ht="18" customHeight="1" x14ac:dyDescent="0.2">
      <c r="A996" s="287"/>
      <c r="B996" s="288"/>
      <c r="C996" s="293"/>
      <c r="D996" s="290"/>
      <c r="E996" s="291"/>
      <c r="F996" s="290" t="s">
        <v>340</v>
      </c>
      <c r="G996" s="291"/>
      <c r="H996" s="292" t="str">
        <f t="shared" si="45"/>
        <v>_</v>
      </c>
      <c r="I996" s="292" t="str">
        <f t="shared" si="46"/>
        <v>_</v>
      </c>
      <c r="J996" s="581">
        <f t="shared" si="47"/>
        <v>0</v>
      </c>
    </row>
    <row r="997" spans="1:10" ht="18" customHeight="1" x14ac:dyDescent="0.2">
      <c r="A997" s="287"/>
      <c r="B997" s="288"/>
      <c r="C997" s="289"/>
      <c r="D997" s="290"/>
      <c r="E997" s="291"/>
      <c r="F997" s="290" t="s">
        <v>340</v>
      </c>
      <c r="G997" s="291"/>
      <c r="H997" s="292" t="str">
        <f t="shared" si="45"/>
        <v>_</v>
      </c>
      <c r="I997" s="292" t="str">
        <f t="shared" si="46"/>
        <v>_</v>
      </c>
      <c r="J997" s="581">
        <f t="shared" si="47"/>
        <v>0</v>
      </c>
    </row>
    <row r="998" spans="1:10" ht="18" customHeight="1" x14ac:dyDescent="0.2">
      <c r="A998" s="287"/>
      <c r="B998" s="288"/>
      <c r="C998" s="293"/>
      <c r="D998" s="290"/>
      <c r="E998" s="291"/>
      <c r="F998" s="290" t="s">
        <v>340</v>
      </c>
      <c r="G998" s="291"/>
      <c r="H998" s="292" t="str">
        <f t="shared" si="45"/>
        <v>_</v>
      </c>
      <c r="I998" s="292" t="str">
        <f t="shared" si="46"/>
        <v>_</v>
      </c>
      <c r="J998" s="581">
        <f t="shared" si="47"/>
        <v>0</v>
      </c>
    </row>
    <row r="999" spans="1:10" ht="18" customHeight="1" x14ac:dyDescent="0.2">
      <c r="A999" s="287"/>
      <c r="B999" s="288"/>
      <c r="C999" s="289"/>
      <c r="D999" s="290"/>
      <c r="E999" s="291"/>
      <c r="F999" s="290" t="s">
        <v>340</v>
      </c>
      <c r="G999" s="291"/>
      <c r="H999" s="292" t="str">
        <f t="shared" si="45"/>
        <v>_</v>
      </c>
      <c r="I999" s="292" t="str">
        <f t="shared" si="46"/>
        <v>_</v>
      </c>
      <c r="J999" s="581">
        <f t="shared" si="47"/>
        <v>0</v>
      </c>
    </row>
    <row r="1000" spans="1:10" ht="18" customHeight="1" x14ac:dyDescent="0.2">
      <c r="A1000" s="287"/>
      <c r="B1000" s="288"/>
      <c r="C1000" s="293"/>
      <c r="D1000" s="290"/>
      <c r="E1000" s="291"/>
      <c r="F1000" s="290" t="s">
        <v>340</v>
      </c>
      <c r="G1000" s="291"/>
      <c r="H1000" s="292" t="str">
        <f t="shared" si="45"/>
        <v>_</v>
      </c>
      <c r="I1000" s="292" t="str">
        <f t="shared" si="46"/>
        <v>_</v>
      </c>
      <c r="J1000" s="581">
        <f t="shared" si="47"/>
        <v>0</v>
      </c>
    </row>
    <row r="1001" spans="1:10" ht="18" customHeight="1" x14ac:dyDescent="0.2">
      <c r="A1001" s="287"/>
      <c r="B1001" s="288"/>
      <c r="C1001" s="289"/>
      <c r="D1001" s="290"/>
      <c r="E1001" s="291"/>
      <c r="F1001" s="290" t="s">
        <v>340</v>
      </c>
      <c r="G1001" s="291"/>
      <c r="H1001" s="292" t="str">
        <f t="shared" si="45"/>
        <v>_</v>
      </c>
      <c r="I1001" s="292" t="str">
        <f t="shared" si="46"/>
        <v>_</v>
      </c>
      <c r="J1001" s="581">
        <f t="shared" si="47"/>
        <v>0</v>
      </c>
    </row>
    <row r="1002" spans="1:10" ht="18" customHeight="1" x14ac:dyDescent="0.2">
      <c r="A1002" s="287"/>
      <c r="B1002" s="288"/>
      <c r="C1002" s="293"/>
      <c r="D1002" s="290"/>
      <c r="E1002" s="291"/>
      <c r="F1002" s="290" t="s">
        <v>340</v>
      </c>
      <c r="G1002" s="291"/>
      <c r="H1002" s="292" t="str">
        <f t="shared" si="45"/>
        <v>_</v>
      </c>
      <c r="I1002" s="292" t="str">
        <f t="shared" si="46"/>
        <v>_</v>
      </c>
      <c r="J1002" s="581">
        <f t="shared" si="47"/>
        <v>0</v>
      </c>
    </row>
    <row r="1003" spans="1:10" ht="18" customHeight="1" x14ac:dyDescent="0.2">
      <c r="A1003" s="287"/>
      <c r="B1003" s="288"/>
      <c r="C1003" s="289"/>
      <c r="D1003" s="290"/>
      <c r="E1003" s="291"/>
      <c r="F1003" s="290" t="s">
        <v>340</v>
      </c>
      <c r="G1003" s="291"/>
      <c r="H1003" s="292" t="str">
        <f t="shared" si="45"/>
        <v>_</v>
      </c>
      <c r="I1003" s="292" t="str">
        <f t="shared" si="46"/>
        <v>_</v>
      </c>
      <c r="J1003" s="581">
        <f t="shared" si="47"/>
        <v>0</v>
      </c>
    </row>
    <row r="1004" spans="1:10" ht="18" customHeight="1" x14ac:dyDescent="0.2">
      <c r="A1004" s="287"/>
      <c r="B1004" s="288"/>
      <c r="C1004" s="293"/>
      <c r="D1004" s="290"/>
      <c r="E1004" s="291"/>
      <c r="F1004" s="290" t="s">
        <v>340</v>
      </c>
      <c r="G1004" s="291"/>
      <c r="H1004" s="292" t="str">
        <f t="shared" si="45"/>
        <v>_</v>
      </c>
      <c r="I1004" s="292" t="str">
        <f t="shared" si="46"/>
        <v>_</v>
      </c>
      <c r="J1004" s="581">
        <f t="shared" si="47"/>
        <v>0</v>
      </c>
    </row>
    <row r="1005" spans="1:10" ht="18" customHeight="1" x14ac:dyDescent="0.2">
      <c r="A1005" s="287"/>
      <c r="B1005" s="288"/>
      <c r="C1005" s="289"/>
      <c r="D1005" s="290"/>
      <c r="E1005" s="291"/>
      <c r="F1005" s="290" t="s">
        <v>340</v>
      </c>
      <c r="G1005" s="291"/>
      <c r="H1005" s="292" t="str">
        <f t="shared" si="45"/>
        <v>_</v>
      </c>
      <c r="I1005" s="292" t="str">
        <f t="shared" si="46"/>
        <v>_</v>
      </c>
      <c r="J1005" s="581">
        <f t="shared" si="47"/>
        <v>0</v>
      </c>
    </row>
    <row r="1006" spans="1:10" ht="18" customHeight="1" x14ac:dyDescent="0.2">
      <c r="A1006" s="287"/>
      <c r="B1006" s="288"/>
      <c r="C1006" s="293"/>
      <c r="D1006" s="290"/>
      <c r="E1006" s="291"/>
      <c r="F1006" s="290" t="s">
        <v>340</v>
      </c>
      <c r="G1006" s="291"/>
      <c r="H1006" s="292" t="str">
        <f t="shared" si="45"/>
        <v>_</v>
      </c>
      <c r="I1006" s="292" t="str">
        <f t="shared" si="46"/>
        <v>_</v>
      </c>
      <c r="J1006" s="581">
        <f t="shared" si="47"/>
        <v>0</v>
      </c>
    </row>
    <row r="1007" spans="1:10" ht="18" customHeight="1" x14ac:dyDescent="0.2">
      <c r="A1007" s="287"/>
      <c r="B1007" s="288"/>
      <c r="C1007" s="289"/>
      <c r="D1007" s="290"/>
      <c r="E1007" s="291"/>
      <c r="F1007" s="290" t="s">
        <v>340</v>
      </c>
      <c r="G1007" s="291"/>
      <c r="H1007" s="292" t="str">
        <f t="shared" si="45"/>
        <v>_</v>
      </c>
      <c r="I1007" s="292" t="str">
        <f t="shared" si="46"/>
        <v>_</v>
      </c>
      <c r="J1007" s="581">
        <f t="shared" si="47"/>
        <v>0</v>
      </c>
    </row>
    <row r="1008" spans="1:10" ht="18" customHeight="1" x14ac:dyDescent="0.2">
      <c r="A1008" s="287"/>
      <c r="B1008" s="288"/>
      <c r="C1008" s="293"/>
      <c r="D1008" s="290"/>
      <c r="E1008" s="291"/>
      <c r="F1008" s="290" t="s">
        <v>340</v>
      </c>
      <c r="G1008" s="291"/>
      <c r="H1008" s="292" t="str">
        <f t="shared" si="45"/>
        <v>_</v>
      </c>
      <c r="I1008" s="292" t="str">
        <f t="shared" si="46"/>
        <v>_</v>
      </c>
      <c r="J1008" s="581">
        <f t="shared" si="47"/>
        <v>0</v>
      </c>
    </row>
    <row r="1009" spans="1:10" ht="18" customHeight="1" x14ac:dyDescent="0.2">
      <c r="A1009" s="287"/>
      <c r="B1009" s="288"/>
      <c r="C1009" s="289"/>
      <c r="D1009" s="290"/>
      <c r="E1009" s="291"/>
      <c r="F1009" s="290" t="s">
        <v>340</v>
      </c>
      <c r="G1009" s="291"/>
      <c r="H1009" s="292" t="str">
        <f t="shared" si="45"/>
        <v>_</v>
      </c>
      <c r="I1009" s="292" t="str">
        <f t="shared" si="46"/>
        <v>_</v>
      </c>
      <c r="J1009" s="581">
        <f t="shared" si="47"/>
        <v>0</v>
      </c>
    </row>
    <row r="1010" spans="1:10" ht="18" customHeight="1" x14ac:dyDescent="0.2">
      <c r="A1010" s="294"/>
      <c r="B1010" s="295"/>
      <c r="C1010" s="293"/>
      <c r="D1010" s="296"/>
      <c r="E1010" s="291"/>
      <c r="F1010" s="296" t="s">
        <v>340</v>
      </c>
      <c r="G1010" s="291"/>
      <c r="H1010" s="292" t="str">
        <f t="shared" si="45"/>
        <v>_</v>
      </c>
      <c r="I1010" s="292" t="str">
        <f t="shared" si="46"/>
        <v>_</v>
      </c>
      <c r="J1010" s="581">
        <f t="shared" si="47"/>
        <v>0</v>
      </c>
    </row>
    <row r="1011" spans="1:10" ht="18" customHeight="1" x14ac:dyDescent="0.2">
      <c r="A1011" s="287"/>
      <c r="B1011" s="288"/>
      <c r="C1011" s="289"/>
      <c r="D1011" s="290"/>
      <c r="E1011" s="291"/>
      <c r="F1011" s="290" t="s">
        <v>340</v>
      </c>
      <c r="G1011" s="291"/>
      <c r="H1011" s="292" t="str">
        <f t="shared" ref="H1011:H1074" si="48">CONCATENATE(A1011,"_",LEFT(E1011,2))</f>
        <v>_</v>
      </c>
      <c r="I1011" s="292" t="str">
        <f t="shared" ref="I1011:I1074" si="49">CONCATENATE(A1011,"_",LEFT(G1011, 2))</f>
        <v>_</v>
      </c>
      <c r="J1011" s="581">
        <f t="shared" ref="J1011:J1074" si="50" xml:space="preserve"> J1010+N(D1011)-N(F1011)</f>
        <v>0</v>
      </c>
    </row>
    <row r="1012" spans="1:10" ht="18" customHeight="1" x14ac:dyDescent="0.2">
      <c r="A1012" s="294"/>
      <c r="B1012" s="295"/>
      <c r="C1012" s="293"/>
      <c r="D1012" s="296"/>
      <c r="E1012" s="291"/>
      <c r="F1012" s="296" t="s">
        <v>340</v>
      </c>
      <c r="G1012" s="291"/>
      <c r="H1012" s="292" t="str">
        <f t="shared" si="48"/>
        <v>_</v>
      </c>
      <c r="I1012" s="292" t="str">
        <f t="shared" si="49"/>
        <v>_</v>
      </c>
      <c r="J1012" s="581">
        <f t="shared" si="50"/>
        <v>0</v>
      </c>
    </row>
    <row r="1013" spans="1:10" ht="18" customHeight="1" x14ac:dyDescent="0.2">
      <c r="A1013" s="287"/>
      <c r="B1013" s="288"/>
      <c r="C1013" s="289"/>
      <c r="D1013" s="290"/>
      <c r="E1013" s="291"/>
      <c r="F1013" s="290" t="s">
        <v>340</v>
      </c>
      <c r="G1013" s="291"/>
      <c r="H1013" s="292" t="str">
        <f t="shared" si="48"/>
        <v>_</v>
      </c>
      <c r="I1013" s="292" t="str">
        <f t="shared" si="49"/>
        <v>_</v>
      </c>
      <c r="J1013" s="581">
        <f t="shared" si="50"/>
        <v>0</v>
      </c>
    </row>
    <row r="1014" spans="1:10" ht="18" customHeight="1" x14ac:dyDescent="0.2">
      <c r="A1014" s="294"/>
      <c r="B1014" s="295"/>
      <c r="C1014" s="293"/>
      <c r="D1014" s="296"/>
      <c r="E1014" s="291"/>
      <c r="F1014" s="296" t="s">
        <v>340</v>
      </c>
      <c r="G1014" s="291"/>
      <c r="H1014" s="292" t="str">
        <f t="shared" si="48"/>
        <v>_</v>
      </c>
      <c r="I1014" s="292" t="str">
        <f t="shared" si="49"/>
        <v>_</v>
      </c>
      <c r="J1014" s="581">
        <f t="shared" si="50"/>
        <v>0</v>
      </c>
    </row>
    <row r="1015" spans="1:10" ht="18" customHeight="1" x14ac:dyDescent="0.2">
      <c r="A1015" s="287"/>
      <c r="B1015" s="288"/>
      <c r="C1015" s="289"/>
      <c r="D1015" s="290"/>
      <c r="E1015" s="291"/>
      <c r="F1015" s="290" t="s">
        <v>340</v>
      </c>
      <c r="G1015" s="291"/>
      <c r="H1015" s="292" t="str">
        <f t="shared" si="48"/>
        <v>_</v>
      </c>
      <c r="I1015" s="292" t="str">
        <f t="shared" si="49"/>
        <v>_</v>
      </c>
      <c r="J1015" s="581">
        <f t="shared" si="50"/>
        <v>0</v>
      </c>
    </row>
    <row r="1016" spans="1:10" ht="18" customHeight="1" x14ac:dyDescent="0.2">
      <c r="A1016" s="294"/>
      <c r="B1016" s="295"/>
      <c r="C1016" s="293"/>
      <c r="D1016" s="296"/>
      <c r="E1016" s="291"/>
      <c r="F1016" s="296" t="s">
        <v>340</v>
      </c>
      <c r="G1016" s="291"/>
      <c r="H1016" s="292" t="str">
        <f t="shared" si="48"/>
        <v>_</v>
      </c>
      <c r="I1016" s="292" t="str">
        <f t="shared" si="49"/>
        <v>_</v>
      </c>
      <c r="J1016" s="581">
        <f t="shared" si="50"/>
        <v>0</v>
      </c>
    </row>
    <row r="1017" spans="1:10" ht="18" customHeight="1" x14ac:dyDescent="0.2">
      <c r="A1017" s="287"/>
      <c r="B1017" s="288"/>
      <c r="C1017" s="289"/>
      <c r="D1017" s="290"/>
      <c r="E1017" s="291"/>
      <c r="F1017" s="290" t="s">
        <v>340</v>
      </c>
      <c r="G1017" s="291"/>
      <c r="H1017" s="292" t="str">
        <f t="shared" si="48"/>
        <v>_</v>
      </c>
      <c r="I1017" s="292" t="str">
        <f t="shared" si="49"/>
        <v>_</v>
      </c>
      <c r="J1017" s="581">
        <f t="shared" si="50"/>
        <v>0</v>
      </c>
    </row>
    <row r="1018" spans="1:10" ht="18" customHeight="1" x14ac:dyDescent="0.2">
      <c r="A1018" s="294"/>
      <c r="B1018" s="295"/>
      <c r="C1018" s="293"/>
      <c r="D1018" s="296"/>
      <c r="E1018" s="291"/>
      <c r="F1018" s="296" t="s">
        <v>340</v>
      </c>
      <c r="G1018" s="291"/>
      <c r="H1018" s="292" t="str">
        <f t="shared" si="48"/>
        <v>_</v>
      </c>
      <c r="I1018" s="292" t="str">
        <f t="shared" si="49"/>
        <v>_</v>
      </c>
      <c r="J1018" s="581">
        <f t="shared" si="50"/>
        <v>0</v>
      </c>
    </row>
    <row r="1019" spans="1:10" ht="18" customHeight="1" x14ac:dyDescent="0.2">
      <c r="A1019" s="287"/>
      <c r="B1019" s="288"/>
      <c r="C1019" s="289"/>
      <c r="D1019" s="290"/>
      <c r="E1019" s="291"/>
      <c r="F1019" s="290" t="s">
        <v>340</v>
      </c>
      <c r="G1019" s="291"/>
      <c r="H1019" s="292" t="str">
        <f t="shared" si="48"/>
        <v>_</v>
      </c>
      <c r="I1019" s="292" t="str">
        <f t="shared" si="49"/>
        <v>_</v>
      </c>
      <c r="J1019" s="581">
        <f t="shared" si="50"/>
        <v>0</v>
      </c>
    </row>
    <row r="1020" spans="1:10" ht="18" customHeight="1" x14ac:dyDescent="0.2">
      <c r="A1020" s="294"/>
      <c r="B1020" s="295"/>
      <c r="C1020" s="293"/>
      <c r="D1020" s="296"/>
      <c r="E1020" s="291"/>
      <c r="F1020" s="296" t="s">
        <v>340</v>
      </c>
      <c r="G1020" s="291"/>
      <c r="H1020" s="292" t="str">
        <f t="shared" si="48"/>
        <v>_</v>
      </c>
      <c r="I1020" s="292" t="str">
        <f t="shared" si="49"/>
        <v>_</v>
      </c>
      <c r="J1020" s="581">
        <f t="shared" si="50"/>
        <v>0</v>
      </c>
    </row>
    <row r="1021" spans="1:10" ht="18" customHeight="1" x14ac:dyDescent="0.2">
      <c r="A1021" s="287"/>
      <c r="B1021" s="288"/>
      <c r="C1021" s="289"/>
      <c r="D1021" s="290"/>
      <c r="E1021" s="291"/>
      <c r="F1021" s="290" t="s">
        <v>340</v>
      </c>
      <c r="G1021" s="291"/>
      <c r="H1021" s="292" t="str">
        <f t="shared" si="48"/>
        <v>_</v>
      </c>
      <c r="I1021" s="292" t="str">
        <f t="shared" si="49"/>
        <v>_</v>
      </c>
      <c r="J1021" s="581">
        <f t="shared" si="50"/>
        <v>0</v>
      </c>
    </row>
    <row r="1022" spans="1:10" ht="18" customHeight="1" x14ac:dyDescent="0.2">
      <c r="A1022" s="294"/>
      <c r="B1022" s="295"/>
      <c r="C1022" s="293"/>
      <c r="D1022" s="296"/>
      <c r="E1022" s="291"/>
      <c r="F1022" s="296" t="s">
        <v>340</v>
      </c>
      <c r="G1022" s="291"/>
      <c r="H1022" s="292" t="str">
        <f t="shared" si="48"/>
        <v>_</v>
      </c>
      <c r="I1022" s="292" t="str">
        <f t="shared" si="49"/>
        <v>_</v>
      </c>
      <c r="J1022" s="581">
        <f t="shared" si="50"/>
        <v>0</v>
      </c>
    </row>
    <row r="1023" spans="1:10" ht="18" customHeight="1" x14ac:dyDescent="0.2">
      <c r="A1023" s="287"/>
      <c r="B1023" s="288"/>
      <c r="C1023" s="289"/>
      <c r="D1023" s="290"/>
      <c r="E1023" s="291"/>
      <c r="F1023" s="290" t="s">
        <v>340</v>
      </c>
      <c r="G1023" s="291"/>
      <c r="H1023" s="292" t="str">
        <f t="shared" si="48"/>
        <v>_</v>
      </c>
      <c r="I1023" s="292" t="str">
        <f t="shared" si="49"/>
        <v>_</v>
      </c>
      <c r="J1023" s="581">
        <f t="shared" si="50"/>
        <v>0</v>
      </c>
    </row>
    <row r="1024" spans="1:10" ht="18" customHeight="1" x14ac:dyDescent="0.2">
      <c r="A1024" s="294"/>
      <c r="B1024" s="295"/>
      <c r="C1024" s="293"/>
      <c r="D1024" s="296"/>
      <c r="E1024" s="291"/>
      <c r="F1024" s="296" t="s">
        <v>340</v>
      </c>
      <c r="G1024" s="291"/>
      <c r="H1024" s="292" t="str">
        <f t="shared" si="48"/>
        <v>_</v>
      </c>
      <c r="I1024" s="292" t="str">
        <f t="shared" si="49"/>
        <v>_</v>
      </c>
      <c r="J1024" s="581">
        <f t="shared" si="50"/>
        <v>0</v>
      </c>
    </row>
    <row r="1025" spans="1:10" ht="18" customHeight="1" x14ac:dyDescent="0.2">
      <c r="A1025" s="287"/>
      <c r="B1025" s="288"/>
      <c r="C1025" s="289"/>
      <c r="D1025" s="290"/>
      <c r="E1025" s="291"/>
      <c r="F1025" s="290" t="s">
        <v>340</v>
      </c>
      <c r="G1025" s="291"/>
      <c r="H1025" s="292" t="str">
        <f t="shared" si="48"/>
        <v>_</v>
      </c>
      <c r="I1025" s="292" t="str">
        <f t="shared" si="49"/>
        <v>_</v>
      </c>
      <c r="J1025" s="581">
        <f t="shared" si="50"/>
        <v>0</v>
      </c>
    </row>
    <row r="1026" spans="1:10" ht="18" customHeight="1" x14ac:dyDescent="0.2">
      <c r="A1026" s="294"/>
      <c r="B1026" s="295"/>
      <c r="C1026" s="293"/>
      <c r="D1026" s="296"/>
      <c r="E1026" s="291"/>
      <c r="F1026" s="296" t="s">
        <v>340</v>
      </c>
      <c r="G1026" s="291"/>
      <c r="H1026" s="292" t="str">
        <f t="shared" si="48"/>
        <v>_</v>
      </c>
      <c r="I1026" s="292" t="str">
        <f t="shared" si="49"/>
        <v>_</v>
      </c>
      <c r="J1026" s="581">
        <f t="shared" si="50"/>
        <v>0</v>
      </c>
    </row>
    <row r="1027" spans="1:10" ht="18" customHeight="1" x14ac:dyDescent="0.2">
      <c r="A1027" s="287"/>
      <c r="B1027" s="288"/>
      <c r="C1027" s="289"/>
      <c r="D1027" s="290"/>
      <c r="E1027" s="291"/>
      <c r="F1027" s="290" t="s">
        <v>340</v>
      </c>
      <c r="G1027" s="291"/>
      <c r="H1027" s="292" t="str">
        <f t="shared" si="48"/>
        <v>_</v>
      </c>
      <c r="I1027" s="292" t="str">
        <f t="shared" si="49"/>
        <v>_</v>
      </c>
      <c r="J1027" s="581">
        <f t="shared" si="50"/>
        <v>0</v>
      </c>
    </row>
    <row r="1028" spans="1:10" ht="18" customHeight="1" x14ac:dyDescent="0.2">
      <c r="A1028" s="294"/>
      <c r="B1028" s="295"/>
      <c r="C1028" s="293"/>
      <c r="D1028" s="296"/>
      <c r="E1028" s="291"/>
      <c r="F1028" s="296" t="s">
        <v>340</v>
      </c>
      <c r="G1028" s="291"/>
      <c r="H1028" s="292" t="str">
        <f t="shared" si="48"/>
        <v>_</v>
      </c>
      <c r="I1028" s="292" t="str">
        <f t="shared" si="49"/>
        <v>_</v>
      </c>
      <c r="J1028" s="581">
        <f t="shared" si="50"/>
        <v>0</v>
      </c>
    </row>
    <row r="1029" spans="1:10" ht="18" customHeight="1" x14ac:dyDescent="0.2">
      <c r="A1029" s="287"/>
      <c r="B1029" s="288"/>
      <c r="C1029" s="289"/>
      <c r="D1029" s="290"/>
      <c r="E1029" s="291"/>
      <c r="F1029" s="290" t="s">
        <v>340</v>
      </c>
      <c r="G1029" s="291"/>
      <c r="H1029" s="292" t="str">
        <f t="shared" si="48"/>
        <v>_</v>
      </c>
      <c r="I1029" s="292" t="str">
        <f t="shared" si="49"/>
        <v>_</v>
      </c>
      <c r="J1029" s="581">
        <f t="shared" si="50"/>
        <v>0</v>
      </c>
    </row>
    <row r="1030" spans="1:10" ht="18" customHeight="1" x14ac:dyDescent="0.2">
      <c r="A1030" s="294"/>
      <c r="B1030" s="295"/>
      <c r="C1030" s="293"/>
      <c r="D1030" s="296"/>
      <c r="E1030" s="291"/>
      <c r="F1030" s="296" t="s">
        <v>340</v>
      </c>
      <c r="G1030" s="291"/>
      <c r="H1030" s="292" t="str">
        <f t="shared" si="48"/>
        <v>_</v>
      </c>
      <c r="I1030" s="292" t="str">
        <f t="shared" si="49"/>
        <v>_</v>
      </c>
      <c r="J1030" s="581">
        <f t="shared" si="50"/>
        <v>0</v>
      </c>
    </row>
    <row r="1031" spans="1:10" ht="18" customHeight="1" x14ac:dyDescent="0.2">
      <c r="A1031" s="287"/>
      <c r="B1031" s="288"/>
      <c r="C1031" s="289"/>
      <c r="D1031" s="290"/>
      <c r="E1031" s="291"/>
      <c r="F1031" s="290" t="s">
        <v>340</v>
      </c>
      <c r="G1031" s="291"/>
      <c r="H1031" s="292" t="str">
        <f t="shared" si="48"/>
        <v>_</v>
      </c>
      <c r="I1031" s="292" t="str">
        <f t="shared" si="49"/>
        <v>_</v>
      </c>
      <c r="J1031" s="581">
        <f t="shared" si="50"/>
        <v>0</v>
      </c>
    </row>
    <row r="1032" spans="1:10" ht="18" customHeight="1" x14ac:dyDescent="0.2">
      <c r="A1032" s="294"/>
      <c r="B1032" s="295"/>
      <c r="C1032" s="293"/>
      <c r="D1032" s="296"/>
      <c r="E1032" s="291"/>
      <c r="F1032" s="296" t="s">
        <v>340</v>
      </c>
      <c r="G1032" s="291"/>
      <c r="H1032" s="292" t="str">
        <f t="shared" si="48"/>
        <v>_</v>
      </c>
      <c r="I1032" s="292" t="str">
        <f t="shared" si="49"/>
        <v>_</v>
      </c>
      <c r="J1032" s="581">
        <f t="shared" si="50"/>
        <v>0</v>
      </c>
    </row>
    <row r="1033" spans="1:10" ht="18" customHeight="1" x14ac:dyDescent="0.2">
      <c r="A1033" s="287"/>
      <c r="B1033" s="288"/>
      <c r="C1033" s="289"/>
      <c r="D1033" s="290"/>
      <c r="E1033" s="291"/>
      <c r="F1033" s="290" t="s">
        <v>340</v>
      </c>
      <c r="G1033" s="291"/>
      <c r="H1033" s="292" t="str">
        <f t="shared" si="48"/>
        <v>_</v>
      </c>
      <c r="I1033" s="292" t="str">
        <f t="shared" si="49"/>
        <v>_</v>
      </c>
      <c r="J1033" s="581">
        <f t="shared" si="50"/>
        <v>0</v>
      </c>
    </row>
    <row r="1034" spans="1:10" ht="18" customHeight="1" x14ac:dyDescent="0.2">
      <c r="A1034" s="294"/>
      <c r="B1034" s="295"/>
      <c r="C1034" s="293"/>
      <c r="D1034" s="296"/>
      <c r="E1034" s="291"/>
      <c r="F1034" s="296" t="s">
        <v>340</v>
      </c>
      <c r="G1034" s="291"/>
      <c r="H1034" s="292" t="str">
        <f t="shared" si="48"/>
        <v>_</v>
      </c>
      <c r="I1034" s="292" t="str">
        <f t="shared" si="49"/>
        <v>_</v>
      </c>
      <c r="J1034" s="581">
        <f t="shared" si="50"/>
        <v>0</v>
      </c>
    </row>
    <row r="1035" spans="1:10" ht="18" customHeight="1" x14ac:dyDescent="0.2">
      <c r="A1035" s="287"/>
      <c r="B1035" s="288"/>
      <c r="C1035" s="289"/>
      <c r="D1035" s="290"/>
      <c r="E1035" s="291"/>
      <c r="F1035" s="290" t="s">
        <v>340</v>
      </c>
      <c r="G1035" s="291"/>
      <c r="H1035" s="292" t="str">
        <f t="shared" si="48"/>
        <v>_</v>
      </c>
      <c r="I1035" s="292" t="str">
        <f t="shared" si="49"/>
        <v>_</v>
      </c>
      <c r="J1035" s="581">
        <f t="shared" si="50"/>
        <v>0</v>
      </c>
    </row>
    <row r="1036" spans="1:10" ht="18" customHeight="1" x14ac:dyDescent="0.2">
      <c r="A1036" s="294"/>
      <c r="B1036" s="295"/>
      <c r="C1036" s="293"/>
      <c r="D1036" s="296"/>
      <c r="E1036" s="291"/>
      <c r="F1036" s="296" t="s">
        <v>340</v>
      </c>
      <c r="G1036" s="291"/>
      <c r="H1036" s="292" t="str">
        <f t="shared" si="48"/>
        <v>_</v>
      </c>
      <c r="I1036" s="292" t="str">
        <f t="shared" si="49"/>
        <v>_</v>
      </c>
      <c r="J1036" s="581">
        <f t="shared" si="50"/>
        <v>0</v>
      </c>
    </row>
    <row r="1037" spans="1:10" ht="18" customHeight="1" x14ac:dyDescent="0.2">
      <c r="A1037" s="287"/>
      <c r="B1037" s="288"/>
      <c r="C1037" s="289"/>
      <c r="D1037" s="290"/>
      <c r="E1037" s="291"/>
      <c r="F1037" s="290" t="s">
        <v>340</v>
      </c>
      <c r="G1037" s="291"/>
      <c r="H1037" s="292" t="str">
        <f t="shared" si="48"/>
        <v>_</v>
      </c>
      <c r="I1037" s="292" t="str">
        <f t="shared" si="49"/>
        <v>_</v>
      </c>
      <c r="J1037" s="581">
        <f t="shared" si="50"/>
        <v>0</v>
      </c>
    </row>
    <row r="1038" spans="1:10" ht="18" customHeight="1" x14ac:dyDescent="0.2">
      <c r="A1038" s="294"/>
      <c r="B1038" s="295"/>
      <c r="C1038" s="293"/>
      <c r="D1038" s="296"/>
      <c r="E1038" s="291"/>
      <c r="F1038" s="296" t="s">
        <v>340</v>
      </c>
      <c r="G1038" s="291"/>
      <c r="H1038" s="292" t="str">
        <f t="shared" si="48"/>
        <v>_</v>
      </c>
      <c r="I1038" s="292" t="str">
        <f t="shared" si="49"/>
        <v>_</v>
      </c>
      <c r="J1038" s="581">
        <f t="shared" si="50"/>
        <v>0</v>
      </c>
    </row>
    <row r="1039" spans="1:10" ht="18" customHeight="1" x14ac:dyDescent="0.2">
      <c r="A1039" s="287"/>
      <c r="B1039" s="288"/>
      <c r="C1039" s="289"/>
      <c r="D1039" s="290"/>
      <c r="E1039" s="291"/>
      <c r="F1039" s="290" t="s">
        <v>340</v>
      </c>
      <c r="G1039" s="291"/>
      <c r="H1039" s="292" t="str">
        <f t="shared" si="48"/>
        <v>_</v>
      </c>
      <c r="I1039" s="292" t="str">
        <f t="shared" si="49"/>
        <v>_</v>
      </c>
      <c r="J1039" s="581">
        <f t="shared" si="50"/>
        <v>0</v>
      </c>
    </row>
    <row r="1040" spans="1:10" ht="18" customHeight="1" x14ac:dyDescent="0.2">
      <c r="A1040" s="294"/>
      <c r="B1040" s="295"/>
      <c r="C1040" s="293"/>
      <c r="D1040" s="296"/>
      <c r="E1040" s="291"/>
      <c r="F1040" s="296" t="s">
        <v>340</v>
      </c>
      <c r="G1040" s="291"/>
      <c r="H1040" s="292" t="str">
        <f t="shared" si="48"/>
        <v>_</v>
      </c>
      <c r="I1040" s="292" t="str">
        <f t="shared" si="49"/>
        <v>_</v>
      </c>
      <c r="J1040" s="581">
        <f t="shared" si="50"/>
        <v>0</v>
      </c>
    </row>
    <row r="1041" spans="1:10" ht="18" customHeight="1" x14ac:dyDescent="0.2">
      <c r="A1041" s="287"/>
      <c r="B1041" s="288"/>
      <c r="C1041" s="289"/>
      <c r="D1041" s="290"/>
      <c r="E1041" s="291"/>
      <c r="F1041" s="290" t="s">
        <v>340</v>
      </c>
      <c r="G1041" s="291"/>
      <c r="H1041" s="292" t="str">
        <f t="shared" si="48"/>
        <v>_</v>
      </c>
      <c r="I1041" s="292" t="str">
        <f t="shared" si="49"/>
        <v>_</v>
      </c>
      <c r="J1041" s="581">
        <f t="shared" si="50"/>
        <v>0</v>
      </c>
    </row>
    <row r="1042" spans="1:10" ht="18" customHeight="1" x14ac:dyDescent="0.2">
      <c r="A1042" s="294"/>
      <c r="B1042" s="295"/>
      <c r="C1042" s="293"/>
      <c r="D1042" s="296"/>
      <c r="E1042" s="291"/>
      <c r="F1042" s="296" t="s">
        <v>340</v>
      </c>
      <c r="G1042" s="291"/>
      <c r="H1042" s="292" t="str">
        <f t="shared" si="48"/>
        <v>_</v>
      </c>
      <c r="I1042" s="292" t="str">
        <f t="shared" si="49"/>
        <v>_</v>
      </c>
      <c r="J1042" s="581">
        <f t="shared" si="50"/>
        <v>0</v>
      </c>
    </row>
    <row r="1043" spans="1:10" ht="18" customHeight="1" x14ac:dyDescent="0.2">
      <c r="A1043" s="287"/>
      <c r="B1043" s="288"/>
      <c r="C1043" s="289"/>
      <c r="D1043" s="290"/>
      <c r="E1043" s="291"/>
      <c r="F1043" s="290" t="s">
        <v>340</v>
      </c>
      <c r="G1043" s="291"/>
      <c r="H1043" s="292" t="str">
        <f t="shared" si="48"/>
        <v>_</v>
      </c>
      <c r="I1043" s="292" t="str">
        <f t="shared" si="49"/>
        <v>_</v>
      </c>
      <c r="J1043" s="581">
        <f t="shared" si="50"/>
        <v>0</v>
      </c>
    </row>
    <row r="1044" spans="1:10" ht="18" customHeight="1" x14ac:dyDescent="0.2">
      <c r="A1044" s="294"/>
      <c r="B1044" s="295"/>
      <c r="C1044" s="293"/>
      <c r="D1044" s="296"/>
      <c r="E1044" s="291"/>
      <c r="F1044" s="296" t="s">
        <v>340</v>
      </c>
      <c r="G1044" s="291"/>
      <c r="H1044" s="292" t="str">
        <f t="shared" si="48"/>
        <v>_</v>
      </c>
      <c r="I1044" s="292" t="str">
        <f t="shared" si="49"/>
        <v>_</v>
      </c>
      <c r="J1044" s="581">
        <f t="shared" si="50"/>
        <v>0</v>
      </c>
    </row>
    <row r="1045" spans="1:10" ht="18" customHeight="1" x14ac:dyDescent="0.2">
      <c r="A1045" s="287"/>
      <c r="B1045" s="288"/>
      <c r="C1045" s="289"/>
      <c r="D1045" s="290"/>
      <c r="E1045" s="291"/>
      <c r="F1045" s="290" t="s">
        <v>340</v>
      </c>
      <c r="G1045" s="291"/>
      <c r="H1045" s="292" t="str">
        <f t="shared" si="48"/>
        <v>_</v>
      </c>
      <c r="I1045" s="292" t="str">
        <f t="shared" si="49"/>
        <v>_</v>
      </c>
      <c r="J1045" s="581">
        <f t="shared" si="50"/>
        <v>0</v>
      </c>
    </row>
    <row r="1046" spans="1:10" ht="18" customHeight="1" x14ac:dyDescent="0.2">
      <c r="A1046" s="294"/>
      <c r="B1046" s="295"/>
      <c r="C1046" s="293"/>
      <c r="D1046" s="296"/>
      <c r="E1046" s="291"/>
      <c r="F1046" s="296" t="s">
        <v>340</v>
      </c>
      <c r="G1046" s="291"/>
      <c r="H1046" s="292" t="str">
        <f t="shared" si="48"/>
        <v>_</v>
      </c>
      <c r="I1046" s="292" t="str">
        <f t="shared" si="49"/>
        <v>_</v>
      </c>
      <c r="J1046" s="581">
        <f t="shared" si="50"/>
        <v>0</v>
      </c>
    </row>
    <row r="1047" spans="1:10" ht="18" customHeight="1" x14ac:dyDescent="0.2">
      <c r="A1047" s="287"/>
      <c r="B1047" s="288"/>
      <c r="C1047" s="289"/>
      <c r="D1047" s="290"/>
      <c r="E1047" s="291"/>
      <c r="F1047" s="290" t="s">
        <v>340</v>
      </c>
      <c r="G1047" s="291"/>
      <c r="H1047" s="292" t="str">
        <f t="shared" si="48"/>
        <v>_</v>
      </c>
      <c r="I1047" s="292" t="str">
        <f t="shared" si="49"/>
        <v>_</v>
      </c>
      <c r="J1047" s="581">
        <f t="shared" si="50"/>
        <v>0</v>
      </c>
    </row>
    <row r="1048" spans="1:10" ht="18" customHeight="1" x14ac:dyDescent="0.2">
      <c r="A1048" s="294"/>
      <c r="B1048" s="295"/>
      <c r="C1048" s="293"/>
      <c r="D1048" s="296"/>
      <c r="E1048" s="291"/>
      <c r="F1048" s="296" t="s">
        <v>340</v>
      </c>
      <c r="G1048" s="291"/>
      <c r="H1048" s="292" t="str">
        <f t="shared" si="48"/>
        <v>_</v>
      </c>
      <c r="I1048" s="292" t="str">
        <f t="shared" si="49"/>
        <v>_</v>
      </c>
      <c r="J1048" s="581">
        <f t="shared" si="50"/>
        <v>0</v>
      </c>
    </row>
    <row r="1049" spans="1:10" ht="18" customHeight="1" x14ac:dyDescent="0.2">
      <c r="A1049" s="287"/>
      <c r="B1049" s="288"/>
      <c r="C1049" s="289"/>
      <c r="D1049" s="290"/>
      <c r="E1049" s="291"/>
      <c r="F1049" s="290" t="s">
        <v>340</v>
      </c>
      <c r="G1049" s="291"/>
      <c r="H1049" s="292" t="str">
        <f t="shared" si="48"/>
        <v>_</v>
      </c>
      <c r="I1049" s="292" t="str">
        <f t="shared" si="49"/>
        <v>_</v>
      </c>
      <c r="J1049" s="581">
        <f t="shared" si="50"/>
        <v>0</v>
      </c>
    </row>
    <row r="1050" spans="1:10" ht="18" customHeight="1" x14ac:dyDescent="0.2">
      <c r="A1050" s="294"/>
      <c r="B1050" s="295"/>
      <c r="C1050" s="293"/>
      <c r="D1050" s="296"/>
      <c r="E1050" s="291"/>
      <c r="F1050" s="296" t="s">
        <v>340</v>
      </c>
      <c r="G1050" s="291"/>
      <c r="H1050" s="292" t="str">
        <f t="shared" si="48"/>
        <v>_</v>
      </c>
      <c r="I1050" s="292" t="str">
        <f t="shared" si="49"/>
        <v>_</v>
      </c>
      <c r="J1050" s="581">
        <f t="shared" si="50"/>
        <v>0</v>
      </c>
    </row>
    <row r="1051" spans="1:10" ht="18" customHeight="1" x14ac:dyDescent="0.2">
      <c r="A1051" s="287"/>
      <c r="B1051" s="288"/>
      <c r="C1051" s="289"/>
      <c r="D1051" s="290"/>
      <c r="E1051" s="291"/>
      <c r="F1051" s="290" t="s">
        <v>340</v>
      </c>
      <c r="G1051" s="291"/>
      <c r="H1051" s="292" t="str">
        <f t="shared" si="48"/>
        <v>_</v>
      </c>
      <c r="I1051" s="292" t="str">
        <f t="shared" si="49"/>
        <v>_</v>
      </c>
      <c r="J1051" s="581">
        <f t="shared" si="50"/>
        <v>0</v>
      </c>
    </row>
    <row r="1052" spans="1:10" ht="18" customHeight="1" x14ac:dyDescent="0.2">
      <c r="A1052" s="294"/>
      <c r="B1052" s="295"/>
      <c r="C1052" s="293"/>
      <c r="D1052" s="296"/>
      <c r="E1052" s="291"/>
      <c r="F1052" s="296" t="s">
        <v>340</v>
      </c>
      <c r="G1052" s="291"/>
      <c r="H1052" s="292" t="str">
        <f t="shared" si="48"/>
        <v>_</v>
      </c>
      <c r="I1052" s="292" t="str">
        <f t="shared" si="49"/>
        <v>_</v>
      </c>
      <c r="J1052" s="581">
        <f t="shared" si="50"/>
        <v>0</v>
      </c>
    </row>
    <row r="1053" spans="1:10" ht="18" customHeight="1" x14ac:dyDescent="0.2">
      <c r="A1053" s="287"/>
      <c r="B1053" s="288"/>
      <c r="C1053" s="289"/>
      <c r="D1053" s="290"/>
      <c r="E1053" s="291"/>
      <c r="F1053" s="290" t="s">
        <v>340</v>
      </c>
      <c r="G1053" s="291"/>
      <c r="H1053" s="292" t="str">
        <f t="shared" si="48"/>
        <v>_</v>
      </c>
      <c r="I1053" s="292" t="str">
        <f t="shared" si="49"/>
        <v>_</v>
      </c>
      <c r="J1053" s="581">
        <f t="shared" si="50"/>
        <v>0</v>
      </c>
    </row>
    <row r="1054" spans="1:10" ht="18" customHeight="1" x14ac:dyDescent="0.2">
      <c r="A1054" s="294"/>
      <c r="B1054" s="295"/>
      <c r="C1054" s="293"/>
      <c r="D1054" s="296"/>
      <c r="E1054" s="291"/>
      <c r="F1054" s="296" t="s">
        <v>340</v>
      </c>
      <c r="G1054" s="291"/>
      <c r="H1054" s="292" t="str">
        <f t="shared" si="48"/>
        <v>_</v>
      </c>
      <c r="I1054" s="292" t="str">
        <f t="shared" si="49"/>
        <v>_</v>
      </c>
      <c r="J1054" s="581">
        <f t="shared" si="50"/>
        <v>0</v>
      </c>
    </row>
    <row r="1055" spans="1:10" ht="18" customHeight="1" x14ac:dyDescent="0.2">
      <c r="A1055" s="287"/>
      <c r="B1055" s="288"/>
      <c r="C1055" s="289"/>
      <c r="D1055" s="290"/>
      <c r="E1055" s="291"/>
      <c r="F1055" s="290" t="s">
        <v>340</v>
      </c>
      <c r="G1055" s="291"/>
      <c r="H1055" s="292" t="str">
        <f t="shared" si="48"/>
        <v>_</v>
      </c>
      <c r="I1055" s="292" t="str">
        <f t="shared" si="49"/>
        <v>_</v>
      </c>
      <c r="J1055" s="581">
        <f t="shared" si="50"/>
        <v>0</v>
      </c>
    </row>
    <row r="1056" spans="1:10" ht="18" customHeight="1" x14ac:dyDescent="0.2">
      <c r="A1056" s="294"/>
      <c r="B1056" s="295"/>
      <c r="C1056" s="293"/>
      <c r="D1056" s="296"/>
      <c r="E1056" s="291"/>
      <c r="F1056" s="296" t="s">
        <v>340</v>
      </c>
      <c r="G1056" s="291"/>
      <c r="H1056" s="292" t="str">
        <f t="shared" si="48"/>
        <v>_</v>
      </c>
      <c r="I1056" s="292" t="str">
        <f t="shared" si="49"/>
        <v>_</v>
      </c>
      <c r="J1056" s="581">
        <f t="shared" si="50"/>
        <v>0</v>
      </c>
    </row>
    <row r="1057" spans="1:10" ht="18" customHeight="1" x14ac:dyDescent="0.2">
      <c r="A1057" s="287"/>
      <c r="B1057" s="288"/>
      <c r="C1057" s="289"/>
      <c r="D1057" s="290"/>
      <c r="E1057" s="291"/>
      <c r="F1057" s="290" t="s">
        <v>340</v>
      </c>
      <c r="G1057" s="291"/>
      <c r="H1057" s="292" t="str">
        <f t="shared" si="48"/>
        <v>_</v>
      </c>
      <c r="I1057" s="292" t="str">
        <f t="shared" si="49"/>
        <v>_</v>
      </c>
      <c r="J1057" s="581">
        <f t="shared" si="50"/>
        <v>0</v>
      </c>
    </row>
    <row r="1058" spans="1:10" ht="18" customHeight="1" x14ac:dyDescent="0.2">
      <c r="A1058" s="294"/>
      <c r="B1058" s="295"/>
      <c r="C1058" s="293"/>
      <c r="D1058" s="296"/>
      <c r="E1058" s="291"/>
      <c r="F1058" s="296" t="s">
        <v>340</v>
      </c>
      <c r="G1058" s="291"/>
      <c r="H1058" s="292" t="str">
        <f t="shared" si="48"/>
        <v>_</v>
      </c>
      <c r="I1058" s="292" t="str">
        <f t="shared" si="49"/>
        <v>_</v>
      </c>
      <c r="J1058" s="581">
        <f t="shared" si="50"/>
        <v>0</v>
      </c>
    </row>
    <row r="1059" spans="1:10" ht="18" customHeight="1" x14ac:dyDescent="0.2">
      <c r="A1059" s="287"/>
      <c r="B1059" s="288"/>
      <c r="C1059" s="289"/>
      <c r="D1059" s="290"/>
      <c r="E1059" s="291"/>
      <c r="F1059" s="290" t="s">
        <v>340</v>
      </c>
      <c r="G1059" s="291"/>
      <c r="H1059" s="292" t="str">
        <f t="shared" si="48"/>
        <v>_</v>
      </c>
      <c r="I1059" s="292" t="str">
        <f t="shared" si="49"/>
        <v>_</v>
      </c>
      <c r="J1059" s="581">
        <f t="shared" si="50"/>
        <v>0</v>
      </c>
    </row>
    <row r="1060" spans="1:10" ht="18" customHeight="1" x14ac:dyDescent="0.2">
      <c r="A1060" s="294"/>
      <c r="B1060" s="295"/>
      <c r="C1060" s="293"/>
      <c r="D1060" s="296"/>
      <c r="E1060" s="291"/>
      <c r="F1060" s="296" t="s">
        <v>340</v>
      </c>
      <c r="G1060" s="291"/>
      <c r="H1060" s="292" t="str">
        <f t="shared" si="48"/>
        <v>_</v>
      </c>
      <c r="I1060" s="292" t="str">
        <f t="shared" si="49"/>
        <v>_</v>
      </c>
      <c r="J1060" s="581">
        <f t="shared" si="50"/>
        <v>0</v>
      </c>
    </row>
    <row r="1061" spans="1:10" ht="18" customHeight="1" x14ac:dyDescent="0.2">
      <c r="A1061" s="287"/>
      <c r="B1061" s="288"/>
      <c r="C1061" s="289"/>
      <c r="D1061" s="290"/>
      <c r="E1061" s="291"/>
      <c r="F1061" s="290" t="s">
        <v>340</v>
      </c>
      <c r="G1061" s="291"/>
      <c r="H1061" s="292" t="str">
        <f t="shared" si="48"/>
        <v>_</v>
      </c>
      <c r="I1061" s="292" t="str">
        <f t="shared" si="49"/>
        <v>_</v>
      </c>
      <c r="J1061" s="581">
        <f t="shared" si="50"/>
        <v>0</v>
      </c>
    </row>
    <row r="1062" spans="1:10" ht="18" customHeight="1" x14ac:dyDescent="0.2">
      <c r="A1062" s="294"/>
      <c r="B1062" s="295"/>
      <c r="C1062" s="293"/>
      <c r="D1062" s="296"/>
      <c r="E1062" s="291"/>
      <c r="F1062" s="296" t="s">
        <v>340</v>
      </c>
      <c r="G1062" s="291"/>
      <c r="H1062" s="292" t="str">
        <f t="shared" si="48"/>
        <v>_</v>
      </c>
      <c r="I1062" s="292" t="str">
        <f t="shared" si="49"/>
        <v>_</v>
      </c>
      <c r="J1062" s="581">
        <f t="shared" si="50"/>
        <v>0</v>
      </c>
    </row>
    <row r="1063" spans="1:10" ht="18" customHeight="1" x14ac:dyDescent="0.2">
      <c r="A1063" s="287"/>
      <c r="B1063" s="288"/>
      <c r="C1063" s="289"/>
      <c r="D1063" s="290"/>
      <c r="E1063" s="291"/>
      <c r="F1063" s="290" t="s">
        <v>340</v>
      </c>
      <c r="G1063" s="291"/>
      <c r="H1063" s="292" t="str">
        <f t="shared" si="48"/>
        <v>_</v>
      </c>
      <c r="I1063" s="292" t="str">
        <f t="shared" si="49"/>
        <v>_</v>
      </c>
      <c r="J1063" s="581">
        <f t="shared" si="50"/>
        <v>0</v>
      </c>
    </row>
    <row r="1064" spans="1:10" ht="18" customHeight="1" x14ac:dyDescent="0.2">
      <c r="A1064" s="294"/>
      <c r="B1064" s="295"/>
      <c r="C1064" s="293"/>
      <c r="D1064" s="296"/>
      <c r="E1064" s="291"/>
      <c r="F1064" s="296" t="s">
        <v>340</v>
      </c>
      <c r="G1064" s="291"/>
      <c r="H1064" s="292" t="str">
        <f t="shared" si="48"/>
        <v>_</v>
      </c>
      <c r="I1064" s="292" t="str">
        <f t="shared" si="49"/>
        <v>_</v>
      </c>
      <c r="J1064" s="581">
        <f t="shared" si="50"/>
        <v>0</v>
      </c>
    </row>
    <row r="1065" spans="1:10" ht="18" customHeight="1" x14ac:dyDescent="0.2">
      <c r="A1065" s="287"/>
      <c r="B1065" s="288"/>
      <c r="C1065" s="289"/>
      <c r="D1065" s="290"/>
      <c r="E1065" s="291"/>
      <c r="F1065" s="290" t="s">
        <v>340</v>
      </c>
      <c r="G1065" s="291"/>
      <c r="H1065" s="292" t="str">
        <f t="shared" si="48"/>
        <v>_</v>
      </c>
      <c r="I1065" s="292" t="str">
        <f t="shared" si="49"/>
        <v>_</v>
      </c>
      <c r="J1065" s="581">
        <f t="shared" si="50"/>
        <v>0</v>
      </c>
    </row>
    <row r="1066" spans="1:10" ht="18" customHeight="1" x14ac:dyDescent="0.2">
      <c r="A1066" s="294"/>
      <c r="B1066" s="295"/>
      <c r="C1066" s="293"/>
      <c r="D1066" s="296"/>
      <c r="E1066" s="291"/>
      <c r="F1066" s="296" t="s">
        <v>340</v>
      </c>
      <c r="G1066" s="291"/>
      <c r="H1066" s="292" t="str">
        <f t="shared" si="48"/>
        <v>_</v>
      </c>
      <c r="I1066" s="292" t="str">
        <f t="shared" si="49"/>
        <v>_</v>
      </c>
      <c r="J1066" s="581">
        <f t="shared" si="50"/>
        <v>0</v>
      </c>
    </row>
    <row r="1067" spans="1:10" ht="18" customHeight="1" x14ac:dyDescent="0.2">
      <c r="A1067" s="287"/>
      <c r="B1067" s="288"/>
      <c r="C1067" s="289"/>
      <c r="D1067" s="290"/>
      <c r="E1067" s="291"/>
      <c r="F1067" s="290" t="s">
        <v>340</v>
      </c>
      <c r="G1067" s="291"/>
      <c r="H1067" s="292" t="str">
        <f t="shared" si="48"/>
        <v>_</v>
      </c>
      <c r="I1067" s="292" t="str">
        <f t="shared" si="49"/>
        <v>_</v>
      </c>
      <c r="J1067" s="581">
        <f t="shared" si="50"/>
        <v>0</v>
      </c>
    </row>
    <row r="1068" spans="1:10" ht="18" customHeight="1" x14ac:dyDescent="0.2">
      <c r="A1068" s="294"/>
      <c r="B1068" s="295"/>
      <c r="C1068" s="293"/>
      <c r="D1068" s="296"/>
      <c r="E1068" s="291"/>
      <c r="F1068" s="296" t="s">
        <v>340</v>
      </c>
      <c r="G1068" s="291"/>
      <c r="H1068" s="292" t="str">
        <f t="shared" si="48"/>
        <v>_</v>
      </c>
      <c r="I1068" s="292" t="str">
        <f t="shared" si="49"/>
        <v>_</v>
      </c>
      <c r="J1068" s="581">
        <f t="shared" si="50"/>
        <v>0</v>
      </c>
    </row>
    <row r="1069" spans="1:10" ht="18" customHeight="1" x14ac:dyDescent="0.2">
      <c r="A1069" s="287"/>
      <c r="B1069" s="288"/>
      <c r="C1069" s="289"/>
      <c r="D1069" s="290"/>
      <c r="E1069" s="291"/>
      <c r="F1069" s="290" t="s">
        <v>340</v>
      </c>
      <c r="G1069" s="291"/>
      <c r="H1069" s="292" t="str">
        <f t="shared" si="48"/>
        <v>_</v>
      </c>
      <c r="I1069" s="292" t="str">
        <f t="shared" si="49"/>
        <v>_</v>
      </c>
      <c r="J1069" s="581">
        <f t="shared" si="50"/>
        <v>0</v>
      </c>
    </row>
    <row r="1070" spans="1:10" ht="18" customHeight="1" x14ac:dyDescent="0.2">
      <c r="A1070" s="294"/>
      <c r="B1070" s="295"/>
      <c r="C1070" s="293"/>
      <c r="D1070" s="296"/>
      <c r="E1070" s="291"/>
      <c r="F1070" s="296" t="s">
        <v>340</v>
      </c>
      <c r="G1070" s="291"/>
      <c r="H1070" s="292" t="str">
        <f t="shared" si="48"/>
        <v>_</v>
      </c>
      <c r="I1070" s="292" t="str">
        <f t="shared" si="49"/>
        <v>_</v>
      </c>
      <c r="J1070" s="581">
        <f t="shared" si="50"/>
        <v>0</v>
      </c>
    </row>
    <row r="1071" spans="1:10" ht="18" customHeight="1" x14ac:dyDescent="0.2">
      <c r="A1071" s="287"/>
      <c r="B1071" s="288"/>
      <c r="C1071" s="289"/>
      <c r="D1071" s="290"/>
      <c r="E1071" s="291"/>
      <c r="F1071" s="290" t="s">
        <v>340</v>
      </c>
      <c r="G1071" s="291"/>
      <c r="H1071" s="292" t="str">
        <f t="shared" si="48"/>
        <v>_</v>
      </c>
      <c r="I1071" s="292" t="str">
        <f t="shared" si="49"/>
        <v>_</v>
      </c>
      <c r="J1071" s="581">
        <f t="shared" si="50"/>
        <v>0</v>
      </c>
    </row>
    <row r="1072" spans="1:10" ht="18" customHeight="1" x14ac:dyDescent="0.2">
      <c r="A1072" s="294"/>
      <c r="B1072" s="295"/>
      <c r="C1072" s="293"/>
      <c r="D1072" s="296"/>
      <c r="E1072" s="291"/>
      <c r="F1072" s="296" t="s">
        <v>340</v>
      </c>
      <c r="G1072" s="291"/>
      <c r="H1072" s="292" t="str">
        <f t="shared" si="48"/>
        <v>_</v>
      </c>
      <c r="I1072" s="292" t="str">
        <f t="shared" si="49"/>
        <v>_</v>
      </c>
      <c r="J1072" s="581">
        <f t="shared" si="50"/>
        <v>0</v>
      </c>
    </row>
    <row r="1073" spans="1:10" ht="18" customHeight="1" x14ac:dyDescent="0.2">
      <c r="A1073" s="287"/>
      <c r="B1073" s="288"/>
      <c r="C1073" s="289"/>
      <c r="D1073" s="290"/>
      <c r="E1073" s="291"/>
      <c r="F1073" s="290" t="s">
        <v>340</v>
      </c>
      <c r="G1073" s="291"/>
      <c r="H1073" s="292" t="str">
        <f t="shared" si="48"/>
        <v>_</v>
      </c>
      <c r="I1073" s="292" t="str">
        <f t="shared" si="49"/>
        <v>_</v>
      </c>
      <c r="J1073" s="581">
        <f t="shared" si="50"/>
        <v>0</v>
      </c>
    </row>
    <row r="1074" spans="1:10" ht="18" customHeight="1" x14ac:dyDescent="0.2">
      <c r="A1074" s="294"/>
      <c r="B1074" s="295"/>
      <c r="C1074" s="293"/>
      <c r="D1074" s="296"/>
      <c r="E1074" s="291"/>
      <c r="F1074" s="296" t="s">
        <v>340</v>
      </c>
      <c r="G1074" s="291"/>
      <c r="H1074" s="292" t="str">
        <f t="shared" si="48"/>
        <v>_</v>
      </c>
      <c r="I1074" s="292" t="str">
        <f t="shared" si="49"/>
        <v>_</v>
      </c>
      <c r="J1074" s="581">
        <f t="shared" si="50"/>
        <v>0</v>
      </c>
    </row>
    <row r="1075" spans="1:10" ht="18" customHeight="1" x14ac:dyDescent="0.2">
      <c r="A1075" s="287"/>
      <c r="B1075" s="288"/>
      <c r="C1075" s="289"/>
      <c r="D1075" s="290"/>
      <c r="E1075" s="291"/>
      <c r="F1075" s="290" t="s">
        <v>340</v>
      </c>
      <c r="G1075" s="291"/>
      <c r="H1075" s="292" t="str">
        <f t="shared" ref="H1075:H1138" si="51">CONCATENATE(A1075,"_",LEFT(E1075,2))</f>
        <v>_</v>
      </c>
      <c r="I1075" s="292" t="str">
        <f t="shared" ref="I1075:I1138" si="52">CONCATENATE(A1075,"_",LEFT(G1075, 2))</f>
        <v>_</v>
      </c>
      <c r="J1075" s="581">
        <f t="shared" ref="J1075:J1138" si="53" xml:space="preserve"> J1074+N(D1075)-N(F1075)</f>
        <v>0</v>
      </c>
    </row>
    <row r="1076" spans="1:10" ht="18" customHeight="1" x14ac:dyDescent="0.2">
      <c r="A1076" s="294"/>
      <c r="B1076" s="295"/>
      <c r="C1076" s="293"/>
      <c r="D1076" s="296"/>
      <c r="E1076" s="291"/>
      <c r="F1076" s="296" t="s">
        <v>340</v>
      </c>
      <c r="G1076" s="291"/>
      <c r="H1076" s="292" t="str">
        <f t="shared" si="51"/>
        <v>_</v>
      </c>
      <c r="I1076" s="292" t="str">
        <f t="shared" si="52"/>
        <v>_</v>
      </c>
      <c r="J1076" s="581">
        <f t="shared" si="53"/>
        <v>0</v>
      </c>
    </row>
    <row r="1077" spans="1:10" ht="18" customHeight="1" x14ac:dyDescent="0.2">
      <c r="A1077" s="287"/>
      <c r="B1077" s="288"/>
      <c r="C1077" s="289"/>
      <c r="D1077" s="290"/>
      <c r="E1077" s="291"/>
      <c r="F1077" s="290" t="s">
        <v>340</v>
      </c>
      <c r="G1077" s="291"/>
      <c r="H1077" s="292" t="str">
        <f t="shared" si="51"/>
        <v>_</v>
      </c>
      <c r="I1077" s="292" t="str">
        <f t="shared" si="52"/>
        <v>_</v>
      </c>
      <c r="J1077" s="581">
        <f t="shared" si="53"/>
        <v>0</v>
      </c>
    </row>
    <row r="1078" spans="1:10" ht="18" customHeight="1" x14ac:dyDescent="0.2">
      <c r="A1078" s="294"/>
      <c r="B1078" s="295"/>
      <c r="C1078" s="293"/>
      <c r="D1078" s="296"/>
      <c r="E1078" s="291"/>
      <c r="F1078" s="296" t="s">
        <v>340</v>
      </c>
      <c r="G1078" s="291"/>
      <c r="H1078" s="292" t="str">
        <f t="shared" si="51"/>
        <v>_</v>
      </c>
      <c r="I1078" s="292" t="str">
        <f t="shared" si="52"/>
        <v>_</v>
      </c>
      <c r="J1078" s="581">
        <f t="shared" si="53"/>
        <v>0</v>
      </c>
    </row>
    <row r="1079" spans="1:10" ht="18" customHeight="1" x14ac:dyDescent="0.2">
      <c r="A1079" s="287"/>
      <c r="B1079" s="288"/>
      <c r="C1079" s="289"/>
      <c r="D1079" s="290"/>
      <c r="E1079" s="291"/>
      <c r="F1079" s="290" t="s">
        <v>340</v>
      </c>
      <c r="G1079" s="291"/>
      <c r="H1079" s="292" t="str">
        <f t="shared" si="51"/>
        <v>_</v>
      </c>
      <c r="I1079" s="292" t="str">
        <f t="shared" si="52"/>
        <v>_</v>
      </c>
      <c r="J1079" s="581">
        <f t="shared" si="53"/>
        <v>0</v>
      </c>
    </row>
    <row r="1080" spans="1:10" ht="18" customHeight="1" x14ac:dyDescent="0.2">
      <c r="A1080" s="294"/>
      <c r="B1080" s="295"/>
      <c r="C1080" s="293"/>
      <c r="D1080" s="296"/>
      <c r="E1080" s="291"/>
      <c r="F1080" s="296" t="s">
        <v>340</v>
      </c>
      <c r="G1080" s="291"/>
      <c r="H1080" s="292" t="str">
        <f t="shared" si="51"/>
        <v>_</v>
      </c>
      <c r="I1080" s="292" t="str">
        <f t="shared" si="52"/>
        <v>_</v>
      </c>
      <c r="J1080" s="581">
        <f t="shared" si="53"/>
        <v>0</v>
      </c>
    </row>
    <row r="1081" spans="1:10" ht="18" customHeight="1" x14ac:dyDescent="0.2">
      <c r="A1081" s="287"/>
      <c r="B1081" s="288"/>
      <c r="C1081" s="289"/>
      <c r="D1081" s="290"/>
      <c r="E1081" s="291"/>
      <c r="F1081" s="290" t="s">
        <v>340</v>
      </c>
      <c r="G1081" s="291"/>
      <c r="H1081" s="292" t="str">
        <f t="shared" si="51"/>
        <v>_</v>
      </c>
      <c r="I1081" s="292" t="str">
        <f t="shared" si="52"/>
        <v>_</v>
      </c>
      <c r="J1081" s="581">
        <f t="shared" si="53"/>
        <v>0</v>
      </c>
    </row>
    <row r="1082" spans="1:10" ht="18" customHeight="1" x14ac:dyDescent="0.2">
      <c r="A1082" s="294"/>
      <c r="B1082" s="295"/>
      <c r="C1082" s="293"/>
      <c r="D1082" s="296"/>
      <c r="E1082" s="291"/>
      <c r="F1082" s="296" t="s">
        <v>340</v>
      </c>
      <c r="G1082" s="291"/>
      <c r="H1082" s="292" t="str">
        <f t="shared" si="51"/>
        <v>_</v>
      </c>
      <c r="I1082" s="292" t="str">
        <f t="shared" si="52"/>
        <v>_</v>
      </c>
      <c r="J1082" s="581">
        <f t="shared" si="53"/>
        <v>0</v>
      </c>
    </row>
    <row r="1083" spans="1:10" ht="18" customHeight="1" x14ac:dyDescent="0.2">
      <c r="A1083" s="287"/>
      <c r="B1083" s="288"/>
      <c r="C1083" s="289"/>
      <c r="D1083" s="290"/>
      <c r="E1083" s="291"/>
      <c r="F1083" s="290" t="s">
        <v>340</v>
      </c>
      <c r="G1083" s="291"/>
      <c r="H1083" s="292" t="str">
        <f t="shared" si="51"/>
        <v>_</v>
      </c>
      <c r="I1083" s="292" t="str">
        <f t="shared" si="52"/>
        <v>_</v>
      </c>
      <c r="J1083" s="581">
        <f t="shared" si="53"/>
        <v>0</v>
      </c>
    </row>
    <row r="1084" spans="1:10" ht="18" customHeight="1" x14ac:dyDescent="0.2">
      <c r="A1084" s="294"/>
      <c r="B1084" s="295"/>
      <c r="C1084" s="293"/>
      <c r="D1084" s="296"/>
      <c r="E1084" s="291"/>
      <c r="F1084" s="296" t="s">
        <v>340</v>
      </c>
      <c r="G1084" s="291"/>
      <c r="H1084" s="292" t="str">
        <f t="shared" si="51"/>
        <v>_</v>
      </c>
      <c r="I1084" s="292" t="str">
        <f t="shared" si="52"/>
        <v>_</v>
      </c>
      <c r="J1084" s="581">
        <f t="shared" si="53"/>
        <v>0</v>
      </c>
    </row>
    <row r="1085" spans="1:10" ht="18" customHeight="1" x14ac:dyDescent="0.2">
      <c r="A1085" s="287"/>
      <c r="B1085" s="288"/>
      <c r="C1085" s="289"/>
      <c r="D1085" s="290"/>
      <c r="E1085" s="291"/>
      <c r="F1085" s="290" t="s">
        <v>340</v>
      </c>
      <c r="G1085" s="291"/>
      <c r="H1085" s="292" t="str">
        <f t="shared" si="51"/>
        <v>_</v>
      </c>
      <c r="I1085" s="292" t="str">
        <f t="shared" si="52"/>
        <v>_</v>
      </c>
      <c r="J1085" s="581">
        <f t="shared" si="53"/>
        <v>0</v>
      </c>
    </row>
    <row r="1086" spans="1:10" ht="18" customHeight="1" x14ac:dyDescent="0.2">
      <c r="A1086" s="294"/>
      <c r="B1086" s="295"/>
      <c r="C1086" s="293"/>
      <c r="D1086" s="296"/>
      <c r="E1086" s="291"/>
      <c r="F1086" s="296" t="s">
        <v>340</v>
      </c>
      <c r="G1086" s="291"/>
      <c r="H1086" s="292" t="str">
        <f t="shared" si="51"/>
        <v>_</v>
      </c>
      <c r="I1086" s="292" t="str">
        <f t="shared" si="52"/>
        <v>_</v>
      </c>
      <c r="J1086" s="581">
        <f t="shared" si="53"/>
        <v>0</v>
      </c>
    </row>
    <row r="1087" spans="1:10" ht="18" customHeight="1" x14ac:dyDescent="0.2">
      <c r="A1087" s="287"/>
      <c r="B1087" s="288"/>
      <c r="C1087" s="289"/>
      <c r="D1087" s="290"/>
      <c r="E1087" s="291"/>
      <c r="F1087" s="290" t="s">
        <v>340</v>
      </c>
      <c r="G1087" s="291"/>
      <c r="H1087" s="292" t="str">
        <f t="shared" si="51"/>
        <v>_</v>
      </c>
      <c r="I1087" s="292" t="str">
        <f t="shared" si="52"/>
        <v>_</v>
      </c>
      <c r="J1087" s="581">
        <f t="shared" si="53"/>
        <v>0</v>
      </c>
    </row>
    <row r="1088" spans="1:10" ht="18" customHeight="1" x14ac:dyDescent="0.2">
      <c r="A1088" s="294"/>
      <c r="B1088" s="295"/>
      <c r="C1088" s="293"/>
      <c r="D1088" s="296"/>
      <c r="E1088" s="291"/>
      <c r="F1088" s="296" t="s">
        <v>340</v>
      </c>
      <c r="G1088" s="291"/>
      <c r="H1088" s="292" t="str">
        <f t="shared" si="51"/>
        <v>_</v>
      </c>
      <c r="I1088" s="292" t="str">
        <f t="shared" si="52"/>
        <v>_</v>
      </c>
      <c r="J1088" s="581">
        <f t="shared" si="53"/>
        <v>0</v>
      </c>
    </row>
    <row r="1089" spans="1:10" ht="18" customHeight="1" x14ac:dyDescent="0.2">
      <c r="A1089" s="287"/>
      <c r="B1089" s="288"/>
      <c r="C1089" s="289"/>
      <c r="D1089" s="290"/>
      <c r="E1089" s="291"/>
      <c r="F1089" s="290" t="s">
        <v>340</v>
      </c>
      <c r="G1089" s="291"/>
      <c r="H1089" s="292" t="str">
        <f t="shared" si="51"/>
        <v>_</v>
      </c>
      <c r="I1089" s="292" t="str">
        <f t="shared" si="52"/>
        <v>_</v>
      </c>
      <c r="J1089" s="581">
        <f t="shared" si="53"/>
        <v>0</v>
      </c>
    </row>
    <row r="1090" spans="1:10" ht="18" customHeight="1" x14ac:dyDescent="0.2">
      <c r="A1090" s="294"/>
      <c r="B1090" s="295"/>
      <c r="C1090" s="293"/>
      <c r="D1090" s="296"/>
      <c r="E1090" s="291"/>
      <c r="F1090" s="296" t="s">
        <v>340</v>
      </c>
      <c r="G1090" s="291"/>
      <c r="H1090" s="292" t="str">
        <f t="shared" si="51"/>
        <v>_</v>
      </c>
      <c r="I1090" s="292" t="str">
        <f t="shared" si="52"/>
        <v>_</v>
      </c>
      <c r="J1090" s="581">
        <f t="shared" si="53"/>
        <v>0</v>
      </c>
    </row>
    <row r="1091" spans="1:10" ht="18" customHeight="1" x14ac:dyDescent="0.2">
      <c r="A1091" s="287"/>
      <c r="B1091" s="288"/>
      <c r="C1091" s="289"/>
      <c r="D1091" s="290"/>
      <c r="E1091" s="291"/>
      <c r="F1091" s="290" t="s">
        <v>340</v>
      </c>
      <c r="G1091" s="291"/>
      <c r="H1091" s="292" t="str">
        <f t="shared" si="51"/>
        <v>_</v>
      </c>
      <c r="I1091" s="292" t="str">
        <f t="shared" si="52"/>
        <v>_</v>
      </c>
      <c r="J1091" s="581">
        <f t="shared" si="53"/>
        <v>0</v>
      </c>
    </row>
    <row r="1092" spans="1:10" ht="18" customHeight="1" x14ac:dyDescent="0.2">
      <c r="A1092" s="294"/>
      <c r="B1092" s="295"/>
      <c r="C1092" s="293"/>
      <c r="D1092" s="296"/>
      <c r="E1092" s="291"/>
      <c r="F1092" s="296" t="s">
        <v>340</v>
      </c>
      <c r="G1092" s="291"/>
      <c r="H1092" s="292" t="str">
        <f t="shared" si="51"/>
        <v>_</v>
      </c>
      <c r="I1092" s="292" t="str">
        <f t="shared" si="52"/>
        <v>_</v>
      </c>
      <c r="J1092" s="581">
        <f t="shared" si="53"/>
        <v>0</v>
      </c>
    </row>
    <row r="1093" spans="1:10" ht="18" customHeight="1" x14ac:dyDescent="0.2">
      <c r="A1093" s="287"/>
      <c r="B1093" s="288"/>
      <c r="C1093" s="289"/>
      <c r="D1093" s="290"/>
      <c r="E1093" s="291"/>
      <c r="F1093" s="290" t="s">
        <v>340</v>
      </c>
      <c r="G1093" s="291"/>
      <c r="H1093" s="292" t="str">
        <f t="shared" si="51"/>
        <v>_</v>
      </c>
      <c r="I1093" s="292" t="str">
        <f t="shared" si="52"/>
        <v>_</v>
      </c>
      <c r="J1093" s="581">
        <f t="shared" si="53"/>
        <v>0</v>
      </c>
    </row>
    <row r="1094" spans="1:10" ht="18" customHeight="1" x14ac:dyDescent="0.2">
      <c r="A1094" s="294"/>
      <c r="B1094" s="295"/>
      <c r="C1094" s="293"/>
      <c r="D1094" s="296"/>
      <c r="E1094" s="291"/>
      <c r="F1094" s="296" t="s">
        <v>340</v>
      </c>
      <c r="G1094" s="291"/>
      <c r="H1094" s="292" t="str">
        <f t="shared" si="51"/>
        <v>_</v>
      </c>
      <c r="I1094" s="292" t="str">
        <f t="shared" si="52"/>
        <v>_</v>
      </c>
      <c r="J1094" s="581">
        <f t="shared" si="53"/>
        <v>0</v>
      </c>
    </row>
    <row r="1095" spans="1:10" ht="18" customHeight="1" x14ac:dyDescent="0.2">
      <c r="A1095" s="287"/>
      <c r="B1095" s="288"/>
      <c r="C1095" s="289"/>
      <c r="D1095" s="290"/>
      <c r="E1095" s="291"/>
      <c r="F1095" s="290" t="s">
        <v>340</v>
      </c>
      <c r="G1095" s="291"/>
      <c r="H1095" s="292" t="str">
        <f t="shared" si="51"/>
        <v>_</v>
      </c>
      <c r="I1095" s="292" t="str">
        <f t="shared" si="52"/>
        <v>_</v>
      </c>
      <c r="J1095" s="581">
        <f t="shared" si="53"/>
        <v>0</v>
      </c>
    </row>
    <row r="1096" spans="1:10" ht="18" customHeight="1" x14ac:dyDescent="0.2">
      <c r="A1096" s="294"/>
      <c r="B1096" s="295"/>
      <c r="C1096" s="293"/>
      <c r="D1096" s="296"/>
      <c r="E1096" s="291"/>
      <c r="F1096" s="296" t="s">
        <v>340</v>
      </c>
      <c r="G1096" s="291"/>
      <c r="H1096" s="292" t="str">
        <f t="shared" si="51"/>
        <v>_</v>
      </c>
      <c r="I1096" s="292" t="str">
        <f t="shared" si="52"/>
        <v>_</v>
      </c>
      <c r="J1096" s="581">
        <f t="shared" si="53"/>
        <v>0</v>
      </c>
    </row>
    <row r="1097" spans="1:10" ht="18" customHeight="1" x14ac:dyDescent="0.2">
      <c r="A1097" s="287"/>
      <c r="B1097" s="288"/>
      <c r="C1097" s="289"/>
      <c r="D1097" s="290"/>
      <c r="E1097" s="291"/>
      <c r="F1097" s="290" t="s">
        <v>340</v>
      </c>
      <c r="G1097" s="291"/>
      <c r="H1097" s="292" t="str">
        <f t="shared" si="51"/>
        <v>_</v>
      </c>
      <c r="I1097" s="292" t="str">
        <f t="shared" si="52"/>
        <v>_</v>
      </c>
      <c r="J1097" s="581">
        <f t="shared" si="53"/>
        <v>0</v>
      </c>
    </row>
    <row r="1098" spans="1:10" ht="18" customHeight="1" x14ac:dyDescent="0.2">
      <c r="A1098" s="294"/>
      <c r="B1098" s="295"/>
      <c r="C1098" s="293"/>
      <c r="D1098" s="296"/>
      <c r="E1098" s="291"/>
      <c r="F1098" s="296" t="s">
        <v>340</v>
      </c>
      <c r="G1098" s="291"/>
      <c r="H1098" s="292" t="str">
        <f t="shared" si="51"/>
        <v>_</v>
      </c>
      <c r="I1098" s="292" t="str">
        <f t="shared" si="52"/>
        <v>_</v>
      </c>
      <c r="J1098" s="581">
        <f t="shared" si="53"/>
        <v>0</v>
      </c>
    </row>
    <row r="1099" spans="1:10" ht="18" customHeight="1" x14ac:dyDescent="0.2">
      <c r="A1099" s="287"/>
      <c r="B1099" s="288"/>
      <c r="C1099" s="289"/>
      <c r="D1099" s="290"/>
      <c r="E1099" s="291"/>
      <c r="F1099" s="290" t="s">
        <v>340</v>
      </c>
      <c r="G1099" s="291"/>
      <c r="H1099" s="292" t="str">
        <f t="shared" si="51"/>
        <v>_</v>
      </c>
      <c r="I1099" s="292" t="str">
        <f t="shared" si="52"/>
        <v>_</v>
      </c>
      <c r="J1099" s="581">
        <f t="shared" si="53"/>
        <v>0</v>
      </c>
    </row>
    <row r="1100" spans="1:10" ht="18" customHeight="1" x14ac:dyDescent="0.2">
      <c r="A1100" s="294"/>
      <c r="B1100" s="295"/>
      <c r="C1100" s="293"/>
      <c r="D1100" s="296"/>
      <c r="E1100" s="291"/>
      <c r="F1100" s="296" t="s">
        <v>340</v>
      </c>
      <c r="G1100" s="291"/>
      <c r="H1100" s="292" t="str">
        <f t="shared" si="51"/>
        <v>_</v>
      </c>
      <c r="I1100" s="292" t="str">
        <f t="shared" si="52"/>
        <v>_</v>
      </c>
      <c r="J1100" s="581">
        <f t="shared" si="53"/>
        <v>0</v>
      </c>
    </row>
    <row r="1101" spans="1:10" ht="18" customHeight="1" x14ac:dyDescent="0.2">
      <c r="A1101" s="287"/>
      <c r="B1101" s="288"/>
      <c r="C1101" s="289"/>
      <c r="D1101" s="290"/>
      <c r="E1101" s="291"/>
      <c r="F1101" s="290" t="s">
        <v>340</v>
      </c>
      <c r="G1101" s="291"/>
      <c r="H1101" s="292" t="str">
        <f t="shared" si="51"/>
        <v>_</v>
      </c>
      <c r="I1101" s="292" t="str">
        <f t="shared" si="52"/>
        <v>_</v>
      </c>
      <c r="J1101" s="581">
        <f t="shared" si="53"/>
        <v>0</v>
      </c>
    </row>
    <row r="1102" spans="1:10" ht="18" customHeight="1" x14ac:dyDescent="0.2">
      <c r="A1102" s="294"/>
      <c r="B1102" s="295"/>
      <c r="C1102" s="293"/>
      <c r="D1102" s="296"/>
      <c r="E1102" s="291"/>
      <c r="F1102" s="296" t="s">
        <v>340</v>
      </c>
      <c r="G1102" s="291"/>
      <c r="H1102" s="292" t="str">
        <f t="shared" si="51"/>
        <v>_</v>
      </c>
      <c r="I1102" s="292" t="str">
        <f t="shared" si="52"/>
        <v>_</v>
      </c>
      <c r="J1102" s="581">
        <f t="shared" si="53"/>
        <v>0</v>
      </c>
    </row>
    <row r="1103" spans="1:10" ht="18" customHeight="1" x14ac:dyDescent="0.2">
      <c r="A1103" s="287"/>
      <c r="B1103" s="288"/>
      <c r="C1103" s="289"/>
      <c r="D1103" s="290"/>
      <c r="E1103" s="291"/>
      <c r="F1103" s="290" t="s">
        <v>340</v>
      </c>
      <c r="G1103" s="291"/>
      <c r="H1103" s="292" t="str">
        <f t="shared" si="51"/>
        <v>_</v>
      </c>
      <c r="I1103" s="292" t="str">
        <f t="shared" si="52"/>
        <v>_</v>
      </c>
      <c r="J1103" s="581">
        <f t="shared" si="53"/>
        <v>0</v>
      </c>
    </row>
    <row r="1104" spans="1:10" ht="18" customHeight="1" x14ac:dyDescent="0.2">
      <c r="A1104" s="294"/>
      <c r="B1104" s="295"/>
      <c r="C1104" s="293"/>
      <c r="D1104" s="296"/>
      <c r="E1104" s="291"/>
      <c r="F1104" s="296" t="s">
        <v>340</v>
      </c>
      <c r="G1104" s="291"/>
      <c r="H1104" s="292" t="str">
        <f t="shared" si="51"/>
        <v>_</v>
      </c>
      <c r="I1104" s="292" t="str">
        <f t="shared" si="52"/>
        <v>_</v>
      </c>
      <c r="J1104" s="581">
        <f t="shared" si="53"/>
        <v>0</v>
      </c>
    </row>
    <row r="1105" spans="1:10" ht="18" customHeight="1" x14ac:dyDescent="0.2">
      <c r="A1105" s="287"/>
      <c r="B1105" s="288"/>
      <c r="C1105" s="289"/>
      <c r="D1105" s="290"/>
      <c r="E1105" s="291"/>
      <c r="F1105" s="290" t="s">
        <v>340</v>
      </c>
      <c r="G1105" s="291"/>
      <c r="H1105" s="292" t="str">
        <f t="shared" si="51"/>
        <v>_</v>
      </c>
      <c r="I1105" s="292" t="str">
        <f t="shared" si="52"/>
        <v>_</v>
      </c>
      <c r="J1105" s="581">
        <f t="shared" si="53"/>
        <v>0</v>
      </c>
    </row>
    <row r="1106" spans="1:10" ht="18" customHeight="1" x14ac:dyDescent="0.2">
      <c r="A1106" s="294"/>
      <c r="B1106" s="295"/>
      <c r="C1106" s="293"/>
      <c r="D1106" s="296"/>
      <c r="E1106" s="291"/>
      <c r="F1106" s="296" t="s">
        <v>340</v>
      </c>
      <c r="G1106" s="291"/>
      <c r="H1106" s="292" t="str">
        <f t="shared" si="51"/>
        <v>_</v>
      </c>
      <c r="I1106" s="292" t="str">
        <f t="shared" si="52"/>
        <v>_</v>
      </c>
      <c r="J1106" s="581">
        <f t="shared" si="53"/>
        <v>0</v>
      </c>
    </row>
    <row r="1107" spans="1:10" ht="18" customHeight="1" x14ac:dyDescent="0.2">
      <c r="A1107" s="287"/>
      <c r="B1107" s="288"/>
      <c r="C1107" s="289"/>
      <c r="D1107" s="290"/>
      <c r="E1107" s="291"/>
      <c r="F1107" s="290" t="s">
        <v>340</v>
      </c>
      <c r="G1107" s="291"/>
      <c r="H1107" s="292" t="str">
        <f t="shared" si="51"/>
        <v>_</v>
      </c>
      <c r="I1107" s="292" t="str">
        <f t="shared" si="52"/>
        <v>_</v>
      </c>
      <c r="J1107" s="581">
        <f t="shared" si="53"/>
        <v>0</v>
      </c>
    </row>
    <row r="1108" spans="1:10" ht="18" customHeight="1" x14ac:dyDescent="0.2">
      <c r="A1108" s="294"/>
      <c r="B1108" s="295"/>
      <c r="C1108" s="293"/>
      <c r="D1108" s="296"/>
      <c r="E1108" s="291"/>
      <c r="F1108" s="296" t="s">
        <v>340</v>
      </c>
      <c r="G1108" s="291"/>
      <c r="H1108" s="292" t="str">
        <f t="shared" si="51"/>
        <v>_</v>
      </c>
      <c r="I1108" s="292" t="str">
        <f t="shared" si="52"/>
        <v>_</v>
      </c>
      <c r="J1108" s="581">
        <f t="shared" si="53"/>
        <v>0</v>
      </c>
    </row>
    <row r="1109" spans="1:10" ht="18" customHeight="1" x14ac:dyDescent="0.2">
      <c r="A1109" s="287"/>
      <c r="B1109" s="288"/>
      <c r="C1109" s="289"/>
      <c r="D1109" s="290"/>
      <c r="E1109" s="291"/>
      <c r="F1109" s="290" t="s">
        <v>340</v>
      </c>
      <c r="G1109" s="291"/>
      <c r="H1109" s="292" t="str">
        <f t="shared" si="51"/>
        <v>_</v>
      </c>
      <c r="I1109" s="292" t="str">
        <f t="shared" si="52"/>
        <v>_</v>
      </c>
      <c r="J1109" s="581">
        <f t="shared" si="53"/>
        <v>0</v>
      </c>
    </row>
    <row r="1110" spans="1:10" ht="18" customHeight="1" x14ac:dyDescent="0.2">
      <c r="A1110" s="294"/>
      <c r="B1110" s="295"/>
      <c r="C1110" s="293"/>
      <c r="D1110" s="296"/>
      <c r="E1110" s="291"/>
      <c r="F1110" s="296" t="s">
        <v>340</v>
      </c>
      <c r="G1110" s="291"/>
      <c r="H1110" s="292" t="str">
        <f t="shared" si="51"/>
        <v>_</v>
      </c>
      <c r="I1110" s="292" t="str">
        <f t="shared" si="52"/>
        <v>_</v>
      </c>
      <c r="J1110" s="581">
        <f t="shared" si="53"/>
        <v>0</v>
      </c>
    </row>
    <row r="1111" spans="1:10" ht="18" customHeight="1" x14ac:dyDescent="0.2">
      <c r="A1111" s="287"/>
      <c r="B1111" s="288"/>
      <c r="C1111" s="289"/>
      <c r="D1111" s="290"/>
      <c r="E1111" s="291"/>
      <c r="F1111" s="290" t="s">
        <v>340</v>
      </c>
      <c r="G1111" s="291"/>
      <c r="H1111" s="292" t="str">
        <f t="shared" si="51"/>
        <v>_</v>
      </c>
      <c r="I1111" s="292" t="str">
        <f t="shared" si="52"/>
        <v>_</v>
      </c>
      <c r="J1111" s="581">
        <f t="shared" si="53"/>
        <v>0</v>
      </c>
    </row>
    <row r="1112" spans="1:10" ht="18" customHeight="1" x14ac:dyDescent="0.2">
      <c r="A1112" s="294"/>
      <c r="B1112" s="295"/>
      <c r="C1112" s="293"/>
      <c r="D1112" s="296"/>
      <c r="E1112" s="291"/>
      <c r="F1112" s="296" t="s">
        <v>340</v>
      </c>
      <c r="G1112" s="291"/>
      <c r="H1112" s="292" t="str">
        <f t="shared" si="51"/>
        <v>_</v>
      </c>
      <c r="I1112" s="292" t="str">
        <f t="shared" si="52"/>
        <v>_</v>
      </c>
      <c r="J1112" s="581">
        <f t="shared" si="53"/>
        <v>0</v>
      </c>
    </row>
    <row r="1113" spans="1:10" ht="18" customHeight="1" x14ac:dyDescent="0.2">
      <c r="A1113" s="287"/>
      <c r="B1113" s="288"/>
      <c r="C1113" s="289"/>
      <c r="D1113" s="290"/>
      <c r="E1113" s="291"/>
      <c r="F1113" s="290" t="s">
        <v>340</v>
      </c>
      <c r="G1113" s="291"/>
      <c r="H1113" s="292" t="str">
        <f t="shared" si="51"/>
        <v>_</v>
      </c>
      <c r="I1113" s="292" t="str">
        <f t="shared" si="52"/>
        <v>_</v>
      </c>
      <c r="J1113" s="581">
        <f t="shared" si="53"/>
        <v>0</v>
      </c>
    </row>
    <row r="1114" spans="1:10" ht="18" customHeight="1" x14ac:dyDescent="0.2">
      <c r="A1114" s="294"/>
      <c r="B1114" s="295"/>
      <c r="C1114" s="293"/>
      <c r="D1114" s="296"/>
      <c r="E1114" s="291"/>
      <c r="F1114" s="296" t="s">
        <v>340</v>
      </c>
      <c r="G1114" s="291"/>
      <c r="H1114" s="292" t="str">
        <f t="shared" si="51"/>
        <v>_</v>
      </c>
      <c r="I1114" s="292" t="str">
        <f t="shared" si="52"/>
        <v>_</v>
      </c>
      <c r="J1114" s="581">
        <f t="shared" si="53"/>
        <v>0</v>
      </c>
    </row>
    <row r="1115" spans="1:10" ht="18" customHeight="1" x14ac:dyDescent="0.2">
      <c r="A1115" s="287"/>
      <c r="B1115" s="288"/>
      <c r="C1115" s="289"/>
      <c r="D1115" s="290"/>
      <c r="E1115" s="291"/>
      <c r="F1115" s="290" t="s">
        <v>340</v>
      </c>
      <c r="G1115" s="291"/>
      <c r="H1115" s="292" t="str">
        <f t="shared" si="51"/>
        <v>_</v>
      </c>
      <c r="I1115" s="292" t="str">
        <f t="shared" si="52"/>
        <v>_</v>
      </c>
      <c r="J1115" s="581">
        <f t="shared" si="53"/>
        <v>0</v>
      </c>
    </row>
    <row r="1116" spans="1:10" ht="18" customHeight="1" x14ac:dyDescent="0.2">
      <c r="A1116" s="294"/>
      <c r="B1116" s="295"/>
      <c r="C1116" s="293"/>
      <c r="D1116" s="296"/>
      <c r="E1116" s="291"/>
      <c r="F1116" s="296" t="s">
        <v>340</v>
      </c>
      <c r="G1116" s="291"/>
      <c r="H1116" s="292" t="str">
        <f t="shared" si="51"/>
        <v>_</v>
      </c>
      <c r="I1116" s="292" t="str">
        <f t="shared" si="52"/>
        <v>_</v>
      </c>
      <c r="J1116" s="581">
        <f t="shared" si="53"/>
        <v>0</v>
      </c>
    </row>
    <row r="1117" spans="1:10" ht="18" customHeight="1" x14ac:dyDescent="0.2">
      <c r="A1117" s="287"/>
      <c r="B1117" s="288"/>
      <c r="C1117" s="289"/>
      <c r="D1117" s="290"/>
      <c r="E1117" s="291"/>
      <c r="F1117" s="290" t="s">
        <v>340</v>
      </c>
      <c r="G1117" s="291"/>
      <c r="H1117" s="292" t="str">
        <f t="shared" si="51"/>
        <v>_</v>
      </c>
      <c r="I1117" s="292" t="str">
        <f t="shared" si="52"/>
        <v>_</v>
      </c>
      <c r="J1117" s="581">
        <f t="shared" si="53"/>
        <v>0</v>
      </c>
    </row>
    <row r="1118" spans="1:10" ht="18" customHeight="1" x14ac:dyDescent="0.2">
      <c r="A1118" s="294"/>
      <c r="B1118" s="295"/>
      <c r="C1118" s="293"/>
      <c r="D1118" s="296"/>
      <c r="E1118" s="291"/>
      <c r="F1118" s="296" t="s">
        <v>340</v>
      </c>
      <c r="G1118" s="291"/>
      <c r="H1118" s="292" t="str">
        <f t="shared" si="51"/>
        <v>_</v>
      </c>
      <c r="I1118" s="292" t="str">
        <f t="shared" si="52"/>
        <v>_</v>
      </c>
      <c r="J1118" s="581">
        <f t="shared" si="53"/>
        <v>0</v>
      </c>
    </row>
    <row r="1119" spans="1:10" ht="18" customHeight="1" x14ac:dyDescent="0.2">
      <c r="A1119" s="287"/>
      <c r="B1119" s="288"/>
      <c r="C1119" s="289"/>
      <c r="D1119" s="290"/>
      <c r="E1119" s="291"/>
      <c r="F1119" s="290" t="s">
        <v>340</v>
      </c>
      <c r="G1119" s="291"/>
      <c r="H1119" s="292" t="str">
        <f t="shared" si="51"/>
        <v>_</v>
      </c>
      <c r="I1119" s="292" t="str">
        <f t="shared" si="52"/>
        <v>_</v>
      </c>
      <c r="J1119" s="581">
        <f t="shared" si="53"/>
        <v>0</v>
      </c>
    </row>
    <row r="1120" spans="1:10" ht="18" customHeight="1" x14ac:dyDescent="0.2">
      <c r="A1120" s="294"/>
      <c r="B1120" s="295"/>
      <c r="C1120" s="293"/>
      <c r="D1120" s="296"/>
      <c r="E1120" s="291"/>
      <c r="F1120" s="296" t="s">
        <v>340</v>
      </c>
      <c r="G1120" s="291"/>
      <c r="H1120" s="292" t="str">
        <f t="shared" si="51"/>
        <v>_</v>
      </c>
      <c r="I1120" s="292" t="str">
        <f t="shared" si="52"/>
        <v>_</v>
      </c>
      <c r="J1120" s="581">
        <f t="shared" si="53"/>
        <v>0</v>
      </c>
    </row>
    <row r="1121" spans="1:10" ht="18" customHeight="1" x14ac:dyDescent="0.2">
      <c r="A1121" s="287"/>
      <c r="B1121" s="288"/>
      <c r="C1121" s="289"/>
      <c r="D1121" s="290"/>
      <c r="E1121" s="291"/>
      <c r="F1121" s="290" t="s">
        <v>340</v>
      </c>
      <c r="G1121" s="291"/>
      <c r="H1121" s="292" t="str">
        <f t="shared" si="51"/>
        <v>_</v>
      </c>
      <c r="I1121" s="292" t="str">
        <f t="shared" si="52"/>
        <v>_</v>
      </c>
      <c r="J1121" s="581">
        <f t="shared" si="53"/>
        <v>0</v>
      </c>
    </row>
    <row r="1122" spans="1:10" ht="18" customHeight="1" x14ac:dyDescent="0.2">
      <c r="A1122" s="294"/>
      <c r="B1122" s="295"/>
      <c r="C1122" s="293"/>
      <c r="D1122" s="296"/>
      <c r="E1122" s="291"/>
      <c r="F1122" s="296" t="s">
        <v>340</v>
      </c>
      <c r="G1122" s="291"/>
      <c r="H1122" s="292" t="str">
        <f t="shared" si="51"/>
        <v>_</v>
      </c>
      <c r="I1122" s="292" t="str">
        <f t="shared" si="52"/>
        <v>_</v>
      </c>
      <c r="J1122" s="581">
        <f t="shared" si="53"/>
        <v>0</v>
      </c>
    </row>
    <row r="1123" spans="1:10" ht="18" customHeight="1" x14ac:dyDescent="0.2">
      <c r="A1123" s="287"/>
      <c r="B1123" s="288"/>
      <c r="C1123" s="289"/>
      <c r="D1123" s="290"/>
      <c r="E1123" s="291"/>
      <c r="F1123" s="290" t="s">
        <v>340</v>
      </c>
      <c r="G1123" s="291"/>
      <c r="H1123" s="292" t="str">
        <f t="shared" si="51"/>
        <v>_</v>
      </c>
      <c r="I1123" s="292" t="str">
        <f t="shared" si="52"/>
        <v>_</v>
      </c>
      <c r="J1123" s="581">
        <f t="shared" si="53"/>
        <v>0</v>
      </c>
    </row>
    <row r="1124" spans="1:10" ht="18" customHeight="1" x14ac:dyDescent="0.2">
      <c r="A1124" s="294"/>
      <c r="B1124" s="295"/>
      <c r="C1124" s="293"/>
      <c r="D1124" s="296"/>
      <c r="E1124" s="291"/>
      <c r="F1124" s="296" t="s">
        <v>340</v>
      </c>
      <c r="G1124" s="291"/>
      <c r="H1124" s="292" t="str">
        <f t="shared" si="51"/>
        <v>_</v>
      </c>
      <c r="I1124" s="292" t="str">
        <f t="shared" si="52"/>
        <v>_</v>
      </c>
      <c r="J1124" s="581">
        <f t="shared" si="53"/>
        <v>0</v>
      </c>
    </row>
    <row r="1125" spans="1:10" ht="18" customHeight="1" x14ac:dyDescent="0.2">
      <c r="A1125" s="287"/>
      <c r="B1125" s="288"/>
      <c r="C1125" s="289"/>
      <c r="D1125" s="290"/>
      <c r="E1125" s="291"/>
      <c r="F1125" s="290" t="s">
        <v>340</v>
      </c>
      <c r="G1125" s="291"/>
      <c r="H1125" s="292" t="str">
        <f t="shared" si="51"/>
        <v>_</v>
      </c>
      <c r="I1125" s="292" t="str">
        <f t="shared" si="52"/>
        <v>_</v>
      </c>
      <c r="J1125" s="581">
        <f t="shared" si="53"/>
        <v>0</v>
      </c>
    </row>
    <row r="1126" spans="1:10" ht="18" customHeight="1" x14ac:dyDescent="0.2">
      <c r="A1126" s="294"/>
      <c r="B1126" s="295"/>
      <c r="C1126" s="293"/>
      <c r="D1126" s="296"/>
      <c r="E1126" s="291"/>
      <c r="F1126" s="296" t="s">
        <v>340</v>
      </c>
      <c r="G1126" s="291"/>
      <c r="H1126" s="292" t="str">
        <f t="shared" si="51"/>
        <v>_</v>
      </c>
      <c r="I1126" s="292" t="str">
        <f t="shared" si="52"/>
        <v>_</v>
      </c>
      <c r="J1126" s="581">
        <f t="shared" si="53"/>
        <v>0</v>
      </c>
    </row>
    <row r="1127" spans="1:10" ht="18" customHeight="1" x14ac:dyDescent="0.2">
      <c r="A1127" s="287"/>
      <c r="B1127" s="288"/>
      <c r="C1127" s="289"/>
      <c r="D1127" s="290"/>
      <c r="E1127" s="291"/>
      <c r="F1127" s="290" t="s">
        <v>340</v>
      </c>
      <c r="G1127" s="291"/>
      <c r="H1127" s="292" t="str">
        <f t="shared" si="51"/>
        <v>_</v>
      </c>
      <c r="I1127" s="292" t="str">
        <f t="shared" si="52"/>
        <v>_</v>
      </c>
      <c r="J1127" s="581">
        <f t="shared" si="53"/>
        <v>0</v>
      </c>
    </row>
    <row r="1128" spans="1:10" ht="18" customHeight="1" x14ac:dyDescent="0.2">
      <c r="A1128" s="294"/>
      <c r="B1128" s="295"/>
      <c r="C1128" s="293"/>
      <c r="D1128" s="296"/>
      <c r="E1128" s="291"/>
      <c r="F1128" s="296" t="s">
        <v>340</v>
      </c>
      <c r="G1128" s="291"/>
      <c r="H1128" s="292" t="str">
        <f t="shared" si="51"/>
        <v>_</v>
      </c>
      <c r="I1128" s="292" t="str">
        <f t="shared" si="52"/>
        <v>_</v>
      </c>
      <c r="J1128" s="581">
        <f t="shared" si="53"/>
        <v>0</v>
      </c>
    </row>
    <row r="1129" spans="1:10" ht="18" customHeight="1" x14ac:dyDescent="0.2">
      <c r="A1129" s="287"/>
      <c r="B1129" s="288"/>
      <c r="C1129" s="289"/>
      <c r="D1129" s="290"/>
      <c r="E1129" s="291"/>
      <c r="F1129" s="290" t="s">
        <v>340</v>
      </c>
      <c r="G1129" s="291"/>
      <c r="H1129" s="292" t="str">
        <f t="shared" si="51"/>
        <v>_</v>
      </c>
      <c r="I1129" s="292" t="str">
        <f t="shared" si="52"/>
        <v>_</v>
      </c>
      <c r="J1129" s="581">
        <f t="shared" si="53"/>
        <v>0</v>
      </c>
    </row>
    <row r="1130" spans="1:10" ht="18" customHeight="1" x14ac:dyDescent="0.2">
      <c r="A1130" s="294"/>
      <c r="B1130" s="295"/>
      <c r="C1130" s="293"/>
      <c r="D1130" s="296"/>
      <c r="E1130" s="291"/>
      <c r="F1130" s="296" t="s">
        <v>340</v>
      </c>
      <c r="G1130" s="291"/>
      <c r="H1130" s="292" t="str">
        <f t="shared" si="51"/>
        <v>_</v>
      </c>
      <c r="I1130" s="292" t="str">
        <f t="shared" si="52"/>
        <v>_</v>
      </c>
      <c r="J1130" s="581">
        <f t="shared" si="53"/>
        <v>0</v>
      </c>
    </row>
    <row r="1131" spans="1:10" ht="18" customHeight="1" x14ac:dyDescent="0.2">
      <c r="A1131" s="287"/>
      <c r="B1131" s="288"/>
      <c r="C1131" s="289"/>
      <c r="D1131" s="290"/>
      <c r="E1131" s="291"/>
      <c r="F1131" s="290" t="s">
        <v>340</v>
      </c>
      <c r="G1131" s="291"/>
      <c r="H1131" s="292" t="str">
        <f t="shared" si="51"/>
        <v>_</v>
      </c>
      <c r="I1131" s="292" t="str">
        <f t="shared" si="52"/>
        <v>_</v>
      </c>
      <c r="J1131" s="581">
        <f t="shared" si="53"/>
        <v>0</v>
      </c>
    </row>
    <row r="1132" spans="1:10" ht="18" customHeight="1" x14ac:dyDescent="0.2">
      <c r="A1132" s="294"/>
      <c r="B1132" s="295"/>
      <c r="C1132" s="293"/>
      <c r="D1132" s="296"/>
      <c r="E1132" s="291"/>
      <c r="F1132" s="296" t="s">
        <v>340</v>
      </c>
      <c r="G1132" s="291"/>
      <c r="H1132" s="292" t="str">
        <f t="shared" si="51"/>
        <v>_</v>
      </c>
      <c r="I1132" s="292" t="str">
        <f t="shared" si="52"/>
        <v>_</v>
      </c>
      <c r="J1132" s="581">
        <f t="shared" si="53"/>
        <v>0</v>
      </c>
    </row>
    <row r="1133" spans="1:10" ht="18" customHeight="1" x14ac:dyDescent="0.2">
      <c r="A1133" s="287"/>
      <c r="B1133" s="288"/>
      <c r="C1133" s="289"/>
      <c r="D1133" s="290"/>
      <c r="E1133" s="291"/>
      <c r="F1133" s="290" t="s">
        <v>340</v>
      </c>
      <c r="G1133" s="291"/>
      <c r="H1133" s="292" t="str">
        <f t="shared" si="51"/>
        <v>_</v>
      </c>
      <c r="I1133" s="292" t="str">
        <f t="shared" si="52"/>
        <v>_</v>
      </c>
      <c r="J1133" s="581">
        <f t="shared" si="53"/>
        <v>0</v>
      </c>
    </row>
    <row r="1134" spans="1:10" ht="18" customHeight="1" x14ac:dyDescent="0.2">
      <c r="A1134" s="294"/>
      <c r="B1134" s="295"/>
      <c r="C1134" s="293"/>
      <c r="D1134" s="296"/>
      <c r="E1134" s="291"/>
      <c r="F1134" s="296" t="s">
        <v>340</v>
      </c>
      <c r="G1134" s="291"/>
      <c r="H1134" s="292" t="str">
        <f t="shared" si="51"/>
        <v>_</v>
      </c>
      <c r="I1134" s="292" t="str">
        <f t="shared" si="52"/>
        <v>_</v>
      </c>
      <c r="J1134" s="581">
        <f t="shared" si="53"/>
        <v>0</v>
      </c>
    </row>
    <row r="1135" spans="1:10" ht="18" customHeight="1" x14ac:dyDescent="0.2">
      <c r="A1135" s="287"/>
      <c r="B1135" s="288"/>
      <c r="C1135" s="289"/>
      <c r="D1135" s="290"/>
      <c r="E1135" s="291"/>
      <c r="F1135" s="290" t="s">
        <v>340</v>
      </c>
      <c r="G1135" s="291"/>
      <c r="H1135" s="292" t="str">
        <f t="shared" si="51"/>
        <v>_</v>
      </c>
      <c r="I1135" s="292" t="str">
        <f t="shared" si="52"/>
        <v>_</v>
      </c>
      <c r="J1135" s="581">
        <f t="shared" si="53"/>
        <v>0</v>
      </c>
    </row>
    <row r="1136" spans="1:10" ht="18" customHeight="1" x14ac:dyDescent="0.2">
      <c r="A1136" s="294"/>
      <c r="B1136" s="295"/>
      <c r="C1136" s="293"/>
      <c r="D1136" s="296"/>
      <c r="E1136" s="291"/>
      <c r="F1136" s="296" t="s">
        <v>340</v>
      </c>
      <c r="G1136" s="291"/>
      <c r="H1136" s="292" t="str">
        <f t="shared" si="51"/>
        <v>_</v>
      </c>
      <c r="I1136" s="292" t="str">
        <f t="shared" si="52"/>
        <v>_</v>
      </c>
      <c r="J1136" s="581">
        <f t="shared" si="53"/>
        <v>0</v>
      </c>
    </row>
    <row r="1137" spans="1:10" ht="18" customHeight="1" x14ac:dyDescent="0.2">
      <c r="A1137" s="287"/>
      <c r="B1137" s="288"/>
      <c r="C1137" s="289"/>
      <c r="D1137" s="290"/>
      <c r="E1137" s="291"/>
      <c r="F1137" s="290" t="s">
        <v>340</v>
      </c>
      <c r="G1137" s="291"/>
      <c r="H1137" s="292" t="str">
        <f t="shared" si="51"/>
        <v>_</v>
      </c>
      <c r="I1137" s="292" t="str">
        <f t="shared" si="52"/>
        <v>_</v>
      </c>
      <c r="J1137" s="581">
        <f t="shared" si="53"/>
        <v>0</v>
      </c>
    </row>
    <row r="1138" spans="1:10" ht="18" customHeight="1" x14ac:dyDescent="0.2">
      <c r="A1138" s="294"/>
      <c r="B1138" s="295"/>
      <c r="C1138" s="293"/>
      <c r="D1138" s="296"/>
      <c r="E1138" s="291"/>
      <c r="F1138" s="296" t="s">
        <v>340</v>
      </c>
      <c r="G1138" s="291"/>
      <c r="H1138" s="292" t="str">
        <f t="shared" si="51"/>
        <v>_</v>
      </c>
      <c r="I1138" s="292" t="str">
        <f t="shared" si="52"/>
        <v>_</v>
      </c>
      <c r="J1138" s="581">
        <f t="shared" si="53"/>
        <v>0</v>
      </c>
    </row>
    <row r="1139" spans="1:10" ht="18" customHeight="1" x14ac:dyDescent="0.2">
      <c r="A1139" s="287"/>
      <c r="B1139" s="288"/>
      <c r="C1139" s="289"/>
      <c r="D1139" s="290"/>
      <c r="E1139" s="291"/>
      <c r="F1139" s="290" t="s">
        <v>340</v>
      </c>
      <c r="G1139" s="291"/>
      <c r="H1139" s="292" t="str">
        <f t="shared" ref="H1139:H1202" si="54">CONCATENATE(A1139,"_",LEFT(E1139,2))</f>
        <v>_</v>
      </c>
      <c r="I1139" s="292" t="str">
        <f t="shared" ref="I1139:I1202" si="55">CONCATENATE(A1139,"_",LEFT(G1139, 2))</f>
        <v>_</v>
      </c>
      <c r="J1139" s="581">
        <f t="shared" ref="J1139:J1202" si="56" xml:space="preserve"> J1138+N(D1139)-N(F1139)</f>
        <v>0</v>
      </c>
    </row>
    <row r="1140" spans="1:10" ht="18" customHeight="1" x14ac:dyDescent="0.2">
      <c r="A1140" s="294"/>
      <c r="B1140" s="295"/>
      <c r="C1140" s="293"/>
      <c r="D1140" s="296"/>
      <c r="E1140" s="291"/>
      <c r="F1140" s="296" t="s">
        <v>340</v>
      </c>
      <c r="G1140" s="291"/>
      <c r="H1140" s="292" t="str">
        <f t="shared" si="54"/>
        <v>_</v>
      </c>
      <c r="I1140" s="292" t="str">
        <f t="shared" si="55"/>
        <v>_</v>
      </c>
      <c r="J1140" s="581">
        <f t="shared" si="56"/>
        <v>0</v>
      </c>
    </row>
    <row r="1141" spans="1:10" ht="18" customHeight="1" x14ac:dyDescent="0.2">
      <c r="A1141" s="287"/>
      <c r="B1141" s="288"/>
      <c r="C1141" s="289"/>
      <c r="D1141" s="290"/>
      <c r="E1141" s="291"/>
      <c r="F1141" s="290" t="s">
        <v>340</v>
      </c>
      <c r="G1141" s="291"/>
      <c r="H1141" s="292" t="str">
        <f t="shared" si="54"/>
        <v>_</v>
      </c>
      <c r="I1141" s="292" t="str">
        <f t="shared" si="55"/>
        <v>_</v>
      </c>
      <c r="J1141" s="581">
        <f t="shared" si="56"/>
        <v>0</v>
      </c>
    </row>
    <row r="1142" spans="1:10" ht="18" customHeight="1" x14ac:dyDescent="0.2">
      <c r="A1142" s="294"/>
      <c r="B1142" s="295"/>
      <c r="C1142" s="293"/>
      <c r="D1142" s="296"/>
      <c r="E1142" s="291"/>
      <c r="F1142" s="296" t="s">
        <v>340</v>
      </c>
      <c r="G1142" s="291"/>
      <c r="H1142" s="292" t="str">
        <f t="shared" si="54"/>
        <v>_</v>
      </c>
      <c r="I1142" s="292" t="str">
        <f t="shared" si="55"/>
        <v>_</v>
      </c>
      <c r="J1142" s="581">
        <f t="shared" si="56"/>
        <v>0</v>
      </c>
    </row>
    <row r="1143" spans="1:10" ht="18" customHeight="1" x14ac:dyDescent="0.2">
      <c r="A1143" s="287"/>
      <c r="B1143" s="288"/>
      <c r="C1143" s="289"/>
      <c r="D1143" s="290"/>
      <c r="E1143" s="291"/>
      <c r="F1143" s="290" t="s">
        <v>340</v>
      </c>
      <c r="G1143" s="291"/>
      <c r="H1143" s="292" t="str">
        <f t="shared" si="54"/>
        <v>_</v>
      </c>
      <c r="I1143" s="292" t="str">
        <f t="shared" si="55"/>
        <v>_</v>
      </c>
      <c r="J1143" s="581">
        <f t="shared" si="56"/>
        <v>0</v>
      </c>
    </row>
    <row r="1144" spans="1:10" ht="18" customHeight="1" x14ac:dyDescent="0.2">
      <c r="A1144" s="294"/>
      <c r="B1144" s="295"/>
      <c r="C1144" s="293"/>
      <c r="D1144" s="296"/>
      <c r="E1144" s="291"/>
      <c r="F1144" s="296" t="s">
        <v>340</v>
      </c>
      <c r="G1144" s="291"/>
      <c r="H1144" s="292" t="str">
        <f t="shared" si="54"/>
        <v>_</v>
      </c>
      <c r="I1144" s="292" t="str">
        <f t="shared" si="55"/>
        <v>_</v>
      </c>
      <c r="J1144" s="581">
        <f t="shared" si="56"/>
        <v>0</v>
      </c>
    </row>
    <row r="1145" spans="1:10" ht="18" customHeight="1" x14ac:dyDescent="0.2">
      <c r="A1145" s="287"/>
      <c r="B1145" s="288"/>
      <c r="C1145" s="289"/>
      <c r="D1145" s="290"/>
      <c r="E1145" s="291"/>
      <c r="F1145" s="290" t="s">
        <v>340</v>
      </c>
      <c r="G1145" s="291"/>
      <c r="H1145" s="292" t="str">
        <f t="shared" si="54"/>
        <v>_</v>
      </c>
      <c r="I1145" s="292" t="str">
        <f t="shared" si="55"/>
        <v>_</v>
      </c>
      <c r="J1145" s="581">
        <f t="shared" si="56"/>
        <v>0</v>
      </c>
    </row>
    <row r="1146" spans="1:10" ht="18" customHeight="1" x14ac:dyDescent="0.2">
      <c r="A1146" s="294"/>
      <c r="B1146" s="295"/>
      <c r="C1146" s="293"/>
      <c r="D1146" s="296"/>
      <c r="E1146" s="291"/>
      <c r="F1146" s="296" t="s">
        <v>340</v>
      </c>
      <c r="G1146" s="291"/>
      <c r="H1146" s="292" t="str">
        <f t="shared" si="54"/>
        <v>_</v>
      </c>
      <c r="I1146" s="292" t="str">
        <f t="shared" si="55"/>
        <v>_</v>
      </c>
      <c r="J1146" s="581">
        <f t="shared" si="56"/>
        <v>0</v>
      </c>
    </row>
    <row r="1147" spans="1:10" ht="18" customHeight="1" x14ac:dyDescent="0.2">
      <c r="A1147" s="287"/>
      <c r="B1147" s="288"/>
      <c r="C1147" s="289"/>
      <c r="D1147" s="290"/>
      <c r="E1147" s="291"/>
      <c r="F1147" s="290" t="s">
        <v>340</v>
      </c>
      <c r="G1147" s="291"/>
      <c r="H1147" s="292" t="str">
        <f t="shared" si="54"/>
        <v>_</v>
      </c>
      <c r="I1147" s="292" t="str">
        <f t="shared" si="55"/>
        <v>_</v>
      </c>
      <c r="J1147" s="581">
        <f t="shared" si="56"/>
        <v>0</v>
      </c>
    </row>
    <row r="1148" spans="1:10" ht="18" customHeight="1" x14ac:dyDescent="0.2">
      <c r="A1148" s="294"/>
      <c r="B1148" s="295"/>
      <c r="C1148" s="293"/>
      <c r="D1148" s="296"/>
      <c r="E1148" s="291"/>
      <c r="F1148" s="296" t="s">
        <v>340</v>
      </c>
      <c r="G1148" s="291"/>
      <c r="H1148" s="292" t="str">
        <f t="shared" si="54"/>
        <v>_</v>
      </c>
      <c r="I1148" s="292" t="str">
        <f t="shared" si="55"/>
        <v>_</v>
      </c>
      <c r="J1148" s="581">
        <f t="shared" si="56"/>
        <v>0</v>
      </c>
    </row>
    <row r="1149" spans="1:10" ht="18" customHeight="1" x14ac:dyDescent="0.2">
      <c r="A1149" s="287"/>
      <c r="B1149" s="288"/>
      <c r="C1149" s="289"/>
      <c r="D1149" s="290"/>
      <c r="E1149" s="291"/>
      <c r="F1149" s="290" t="s">
        <v>340</v>
      </c>
      <c r="G1149" s="291"/>
      <c r="H1149" s="292" t="str">
        <f t="shared" si="54"/>
        <v>_</v>
      </c>
      <c r="I1149" s="292" t="str">
        <f t="shared" si="55"/>
        <v>_</v>
      </c>
      <c r="J1149" s="581">
        <f t="shared" si="56"/>
        <v>0</v>
      </c>
    </row>
    <row r="1150" spans="1:10" ht="18" customHeight="1" x14ac:dyDescent="0.2">
      <c r="A1150" s="294"/>
      <c r="B1150" s="295"/>
      <c r="C1150" s="293"/>
      <c r="D1150" s="296"/>
      <c r="E1150" s="291"/>
      <c r="F1150" s="296" t="s">
        <v>340</v>
      </c>
      <c r="G1150" s="291"/>
      <c r="H1150" s="292" t="str">
        <f t="shared" si="54"/>
        <v>_</v>
      </c>
      <c r="I1150" s="292" t="str">
        <f t="shared" si="55"/>
        <v>_</v>
      </c>
      <c r="J1150" s="581">
        <f t="shared" si="56"/>
        <v>0</v>
      </c>
    </row>
    <row r="1151" spans="1:10" ht="18" customHeight="1" x14ac:dyDescent="0.2">
      <c r="A1151" s="287"/>
      <c r="B1151" s="288"/>
      <c r="C1151" s="289"/>
      <c r="D1151" s="290"/>
      <c r="E1151" s="291"/>
      <c r="F1151" s="290" t="s">
        <v>340</v>
      </c>
      <c r="G1151" s="291"/>
      <c r="H1151" s="292" t="str">
        <f t="shared" si="54"/>
        <v>_</v>
      </c>
      <c r="I1151" s="292" t="str">
        <f t="shared" si="55"/>
        <v>_</v>
      </c>
      <c r="J1151" s="581">
        <f t="shared" si="56"/>
        <v>0</v>
      </c>
    </row>
    <row r="1152" spans="1:10" ht="18" customHeight="1" x14ac:dyDescent="0.2">
      <c r="A1152" s="294"/>
      <c r="B1152" s="295"/>
      <c r="C1152" s="293"/>
      <c r="D1152" s="296"/>
      <c r="E1152" s="291"/>
      <c r="F1152" s="296" t="s">
        <v>340</v>
      </c>
      <c r="G1152" s="291"/>
      <c r="H1152" s="292" t="str">
        <f t="shared" si="54"/>
        <v>_</v>
      </c>
      <c r="I1152" s="292" t="str">
        <f t="shared" si="55"/>
        <v>_</v>
      </c>
      <c r="J1152" s="581">
        <f t="shared" si="56"/>
        <v>0</v>
      </c>
    </row>
    <row r="1153" spans="1:10" ht="18" customHeight="1" x14ac:dyDescent="0.2">
      <c r="A1153" s="287"/>
      <c r="B1153" s="288"/>
      <c r="C1153" s="289"/>
      <c r="D1153" s="290"/>
      <c r="E1153" s="291"/>
      <c r="F1153" s="290" t="s">
        <v>340</v>
      </c>
      <c r="G1153" s="291"/>
      <c r="H1153" s="292" t="str">
        <f t="shared" si="54"/>
        <v>_</v>
      </c>
      <c r="I1153" s="292" t="str">
        <f t="shared" si="55"/>
        <v>_</v>
      </c>
      <c r="J1153" s="581">
        <f t="shared" si="56"/>
        <v>0</v>
      </c>
    </row>
    <row r="1154" spans="1:10" ht="18" customHeight="1" x14ac:dyDescent="0.2">
      <c r="A1154" s="294"/>
      <c r="B1154" s="295"/>
      <c r="C1154" s="293"/>
      <c r="D1154" s="296"/>
      <c r="E1154" s="291"/>
      <c r="F1154" s="296" t="s">
        <v>340</v>
      </c>
      <c r="G1154" s="291"/>
      <c r="H1154" s="292" t="str">
        <f t="shared" si="54"/>
        <v>_</v>
      </c>
      <c r="I1154" s="292" t="str">
        <f t="shared" si="55"/>
        <v>_</v>
      </c>
      <c r="J1154" s="581">
        <f t="shared" si="56"/>
        <v>0</v>
      </c>
    </row>
    <row r="1155" spans="1:10" ht="18" customHeight="1" x14ac:dyDescent="0.2">
      <c r="A1155" s="287"/>
      <c r="B1155" s="288"/>
      <c r="C1155" s="289"/>
      <c r="D1155" s="290"/>
      <c r="E1155" s="291"/>
      <c r="F1155" s="290" t="s">
        <v>340</v>
      </c>
      <c r="G1155" s="291"/>
      <c r="H1155" s="292" t="str">
        <f t="shared" si="54"/>
        <v>_</v>
      </c>
      <c r="I1155" s="292" t="str">
        <f t="shared" si="55"/>
        <v>_</v>
      </c>
      <c r="J1155" s="581">
        <f t="shared" si="56"/>
        <v>0</v>
      </c>
    </row>
    <row r="1156" spans="1:10" ht="18" customHeight="1" x14ac:dyDescent="0.2">
      <c r="A1156" s="294"/>
      <c r="B1156" s="295"/>
      <c r="C1156" s="293"/>
      <c r="D1156" s="296"/>
      <c r="E1156" s="291"/>
      <c r="F1156" s="296" t="s">
        <v>340</v>
      </c>
      <c r="G1156" s="291"/>
      <c r="H1156" s="292" t="str">
        <f t="shared" si="54"/>
        <v>_</v>
      </c>
      <c r="I1156" s="292" t="str">
        <f t="shared" si="55"/>
        <v>_</v>
      </c>
      <c r="J1156" s="581">
        <f t="shared" si="56"/>
        <v>0</v>
      </c>
    </row>
    <row r="1157" spans="1:10" ht="18" customHeight="1" x14ac:dyDescent="0.2">
      <c r="A1157" s="287"/>
      <c r="B1157" s="288"/>
      <c r="C1157" s="289"/>
      <c r="D1157" s="290"/>
      <c r="E1157" s="291"/>
      <c r="F1157" s="290" t="s">
        <v>340</v>
      </c>
      <c r="G1157" s="291"/>
      <c r="H1157" s="292" t="str">
        <f t="shared" si="54"/>
        <v>_</v>
      </c>
      <c r="I1157" s="292" t="str">
        <f t="shared" si="55"/>
        <v>_</v>
      </c>
      <c r="J1157" s="581">
        <f t="shared" si="56"/>
        <v>0</v>
      </c>
    </row>
    <row r="1158" spans="1:10" ht="18" customHeight="1" x14ac:dyDescent="0.2">
      <c r="A1158" s="294"/>
      <c r="B1158" s="295"/>
      <c r="C1158" s="293"/>
      <c r="D1158" s="296"/>
      <c r="E1158" s="291"/>
      <c r="F1158" s="296" t="s">
        <v>340</v>
      </c>
      <c r="G1158" s="291"/>
      <c r="H1158" s="292" t="str">
        <f t="shared" si="54"/>
        <v>_</v>
      </c>
      <c r="I1158" s="292" t="str">
        <f t="shared" si="55"/>
        <v>_</v>
      </c>
      <c r="J1158" s="581">
        <f t="shared" si="56"/>
        <v>0</v>
      </c>
    </row>
    <row r="1159" spans="1:10" ht="18" customHeight="1" x14ac:dyDescent="0.2">
      <c r="A1159" s="287"/>
      <c r="B1159" s="288"/>
      <c r="C1159" s="289"/>
      <c r="D1159" s="290"/>
      <c r="E1159" s="291"/>
      <c r="F1159" s="290" t="s">
        <v>340</v>
      </c>
      <c r="G1159" s="291"/>
      <c r="H1159" s="292" t="str">
        <f t="shared" si="54"/>
        <v>_</v>
      </c>
      <c r="I1159" s="292" t="str">
        <f t="shared" si="55"/>
        <v>_</v>
      </c>
      <c r="J1159" s="581">
        <f t="shared" si="56"/>
        <v>0</v>
      </c>
    </row>
    <row r="1160" spans="1:10" ht="18" customHeight="1" x14ac:dyDescent="0.2">
      <c r="A1160" s="294"/>
      <c r="B1160" s="295"/>
      <c r="C1160" s="293"/>
      <c r="D1160" s="296"/>
      <c r="E1160" s="291"/>
      <c r="F1160" s="296" t="s">
        <v>340</v>
      </c>
      <c r="G1160" s="291"/>
      <c r="H1160" s="292" t="str">
        <f t="shared" si="54"/>
        <v>_</v>
      </c>
      <c r="I1160" s="292" t="str">
        <f t="shared" si="55"/>
        <v>_</v>
      </c>
      <c r="J1160" s="581">
        <f t="shared" si="56"/>
        <v>0</v>
      </c>
    </row>
    <row r="1161" spans="1:10" ht="18" customHeight="1" x14ac:dyDescent="0.2">
      <c r="A1161" s="287"/>
      <c r="B1161" s="288"/>
      <c r="C1161" s="289"/>
      <c r="D1161" s="290"/>
      <c r="E1161" s="291"/>
      <c r="F1161" s="290" t="s">
        <v>340</v>
      </c>
      <c r="G1161" s="291"/>
      <c r="H1161" s="292" t="str">
        <f t="shared" si="54"/>
        <v>_</v>
      </c>
      <c r="I1161" s="292" t="str">
        <f t="shared" si="55"/>
        <v>_</v>
      </c>
      <c r="J1161" s="581">
        <f t="shared" si="56"/>
        <v>0</v>
      </c>
    </row>
    <row r="1162" spans="1:10" ht="18" customHeight="1" x14ac:dyDescent="0.2">
      <c r="A1162" s="294"/>
      <c r="B1162" s="295"/>
      <c r="C1162" s="293"/>
      <c r="D1162" s="296"/>
      <c r="E1162" s="291"/>
      <c r="F1162" s="296" t="s">
        <v>340</v>
      </c>
      <c r="G1162" s="291"/>
      <c r="H1162" s="292" t="str">
        <f t="shared" si="54"/>
        <v>_</v>
      </c>
      <c r="I1162" s="292" t="str">
        <f t="shared" si="55"/>
        <v>_</v>
      </c>
      <c r="J1162" s="581">
        <f t="shared" si="56"/>
        <v>0</v>
      </c>
    </row>
    <row r="1163" spans="1:10" ht="18" customHeight="1" x14ac:dyDescent="0.2">
      <c r="A1163" s="287"/>
      <c r="B1163" s="288"/>
      <c r="C1163" s="289"/>
      <c r="D1163" s="290"/>
      <c r="E1163" s="291"/>
      <c r="F1163" s="290" t="s">
        <v>340</v>
      </c>
      <c r="G1163" s="291"/>
      <c r="H1163" s="292" t="str">
        <f t="shared" si="54"/>
        <v>_</v>
      </c>
      <c r="I1163" s="292" t="str">
        <f t="shared" si="55"/>
        <v>_</v>
      </c>
      <c r="J1163" s="581">
        <f t="shared" si="56"/>
        <v>0</v>
      </c>
    </row>
    <row r="1164" spans="1:10" ht="18" customHeight="1" x14ac:dyDescent="0.2">
      <c r="A1164" s="294"/>
      <c r="B1164" s="295"/>
      <c r="C1164" s="293"/>
      <c r="D1164" s="296"/>
      <c r="E1164" s="291"/>
      <c r="F1164" s="296" t="s">
        <v>340</v>
      </c>
      <c r="G1164" s="291"/>
      <c r="H1164" s="292" t="str">
        <f t="shared" si="54"/>
        <v>_</v>
      </c>
      <c r="I1164" s="292" t="str">
        <f t="shared" si="55"/>
        <v>_</v>
      </c>
      <c r="J1164" s="581">
        <f t="shared" si="56"/>
        <v>0</v>
      </c>
    </row>
    <row r="1165" spans="1:10" ht="18" customHeight="1" x14ac:dyDescent="0.2">
      <c r="A1165" s="287"/>
      <c r="B1165" s="288"/>
      <c r="C1165" s="289"/>
      <c r="D1165" s="290"/>
      <c r="E1165" s="291"/>
      <c r="F1165" s="290" t="s">
        <v>340</v>
      </c>
      <c r="G1165" s="291"/>
      <c r="H1165" s="292" t="str">
        <f t="shared" si="54"/>
        <v>_</v>
      </c>
      <c r="I1165" s="292" t="str">
        <f t="shared" si="55"/>
        <v>_</v>
      </c>
      <c r="J1165" s="581">
        <f t="shared" si="56"/>
        <v>0</v>
      </c>
    </row>
    <row r="1166" spans="1:10" ht="18" customHeight="1" x14ac:dyDescent="0.2">
      <c r="A1166" s="294"/>
      <c r="B1166" s="295"/>
      <c r="C1166" s="293"/>
      <c r="D1166" s="296"/>
      <c r="E1166" s="291"/>
      <c r="F1166" s="296" t="s">
        <v>340</v>
      </c>
      <c r="G1166" s="291"/>
      <c r="H1166" s="292" t="str">
        <f t="shared" si="54"/>
        <v>_</v>
      </c>
      <c r="I1166" s="292" t="str">
        <f t="shared" si="55"/>
        <v>_</v>
      </c>
      <c r="J1166" s="581">
        <f t="shared" si="56"/>
        <v>0</v>
      </c>
    </row>
    <row r="1167" spans="1:10" ht="18" customHeight="1" x14ac:dyDescent="0.2">
      <c r="A1167" s="287"/>
      <c r="B1167" s="288"/>
      <c r="C1167" s="289"/>
      <c r="D1167" s="290"/>
      <c r="E1167" s="291"/>
      <c r="F1167" s="290" t="s">
        <v>340</v>
      </c>
      <c r="G1167" s="291"/>
      <c r="H1167" s="292" t="str">
        <f t="shared" si="54"/>
        <v>_</v>
      </c>
      <c r="I1167" s="292" t="str">
        <f t="shared" si="55"/>
        <v>_</v>
      </c>
      <c r="J1167" s="581">
        <f t="shared" si="56"/>
        <v>0</v>
      </c>
    </row>
    <row r="1168" spans="1:10" ht="18" customHeight="1" x14ac:dyDescent="0.2">
      <c r="A1168" s="294"/>
      <c r="B1168" s="295"/>
      <c r="C1168" s="293"/>
      <c r="D1168" s="296"/>
      <c r="E1168" s="291"/>
      <c r="F1168" s="296" t="s">
        <v>340</v>
      </c>
      <c r="G1168" s="291"/>
      <c r="H1168" s="292" t="str">
        <f t="shared" si="54"/>
        <v>_</v>
      </c>
      <c r="I1168" s="292" t="str">
        <f t="shared" si="55"/>
        <v>_</v>
      </c>
      <c r="J1168" s="581">
        <f t="shared" si="56"/>
        <v>0</v>
      </c>
    </row>
    <row r="1169" spans="1:10" ht="18" customHeight="1" x14ac:dyDescent="0.2">
      <c r="A1169" s="287"/>
      <c r="B1169" s="288"/>
      <c r="C1169" s="289"/>
      <c r="D1169" s="290"/>
      <c r="E1169" s="291"/>
      <c r="F1169" s="290" t="s">
        <v>340</v>
      </c>
      <c r="G1169" s="291"/>
      <c r="H1169" s="292" t="str">
        <f t="shared" si="54"/>
        <v>_</v>
      </c>
      <c r="I1169" s="292" t="str">
        <f t="shared" si="55"/>
        <v>_</v>
      </c>
      <c r="J1169" s="581">
        <f t="shared" si="56"/>
        <v>0</v>
      </c>
    </row>
    <row r="1170" spans="1:10" ht="18" customHeight="1" x14ac:dyDescent="0.2">
      <c r="A1170" s="294"/>
      <c r="B1170" s="295"/>
      <c r="C1170" s="293"/>
      <c r="D1170" s="296"/>
      <c r="E1170" s="291"/>
      <c r="F1170" s="296" t="s">
        <v>340</v>
      </c>
      <c r="G1170" s="291"/>
      <c r="H1170" s="292" t="str">
        <f t="shared" si="54"/>
        <v>_</v>
      </c>
      <c r="I1170" s="292" t="str">
        <f t="shared" si="55"/>
        <v>_</v>
      </c>
      <c r="J1170" s="581">
        <f t="shared" si="56"/>
        <v>0</v>
      </c>
    </row>
    <row r="1171" spans="1:10" ht="18" customHeight="1" x14ac:dyDescent="0.2">
      <c r="A1171" s="287"/>
      <c r="B1171" s="288"/>
      <c r="C1171" s="289"/>
      <c r="D1171" s="290"/>
      <c r="E1171" s="291"/>
      <c r="F1171" s="290" t="s">
        <v>340</v>
      </c>
      <c r="G1171" s="291"/>
      <c r="H1171" s="292" t="str">
        <f t="shared" si="54"/>
        <v>_</v>
      </c>
      <c r="I1171" s="292" t="str">
        <f t="shared" si="55"/>
        <v>_</v>
      </c>
      <c r="J1171" s="581">
        <f t="shared" si="56"/>
        <v>0</v>
      </c>
    </row>
    <row r="1172" spans="1:10" ht="18" customHeight="1" x14ac:dyDescent="0.2">
      <c r="A1172" s="294"/>
      <c r="B1172" s="295"/>
      <c r="C1172" s="293"/>
      <c r="D1172" s="296"/>
      <c r="E1172" s="291"/>
      <c r="F1172" s="296" t="s">
        <v>340</v>
      </c>
      <c r="G1172" s="291"/>
      <c r="H1172" s="292" t="str">
        <f t="shared" si="54"/>
        <v>_</v>
      </c>
      <c r="I1172" s="292" t="str">
        <f t="shared" si="55"/>
        <v>_</v>
      </c>
      <c r="J1172" s="581">
        <f t="shared" si="56"/>
        <v>0</v>
      </c>
    </row>
    <row r="1173" spans="1:10" ht="18" customHeight="1" x14ac:dyDescent="0.2">
      <c r="A1173" s="287"/>
      <c r="B1173" s="288"/>
      <c r="C1173" s="289"/>
      <c r="D1173" s="290"/>
      <c r="E1173" s="291"/>
      <c r="F1173" s="290" t="s">
        <v>340</v>
      </c>
      <c r="G1173" s="291"/>
      <c r="H1173" s="292" t="str">
        <f t="shared" si="54"/>
        <v>_</v>
      </c>
      <c r="I1173" s="292" t="str">
        <f t="shared" si="55"/>
        <v>_</v>
      </c>
      <c r="J1173" s="581">
        <f t="shared" si="56"/>
        <v>0</v>
      </c>
    </row>
    <row r="1174" spans="1:10" ht="18" customHeight="1" x14ac:dyDescent="0.2">
      <c r="A1174" s="294"/>
      <c r="B1174" s="295"/>
      <c r="C1174" s="293"/>
      <c r="D1174" s="296"/>
      <c r="E1174" s="291"/>
      <c r="F1174" s="296" t="s">
        <v>340</v>
      </c>
      <c r="G1174" s="291"/>
      <c r="H1174" s="292" t="str">
        <f t="shared" si="54"/>
        <v>_</v>
      </c>
      <c r="I1174" s="292" t="str">
        <f t="shared" si="55"/>
        <v>_</v>
      </c>
      <c r="J1174" s="581">
        <f t="shared" si="56"/>
        <v>0</v>
      </c>
    </row>
    <row r="1175" spans="1:10" ht="18" customHeight="1" x14ac:dyDescent="0.2">
      <c r="A1175" s="287"/>
      <c r="B1175" s="288"/>
      <c r="C1175" s="289"/>
      <c r="D1175" s="290"/>
      <c r="E1175" s="291"/>
      <c r="F1175" s="290" t="s">
        <v>340</v>
      </c>
      <c r="G1175" s="291"/>
      <c r="H1175" s="292" t="str">
        <f t="shared" si="54"/>
        <v>_</v>
      </c>
      <c r="I1175" s="292" t="str">
        <f t="shared" si="55"/>
        <v>_</v>
      </c>
      <c r="J1175" s="581">
        <f t="shared" si="56"/>
        <v>0</v>
      </c>
    </row>
    <row r="1176" spans="1:10" ht="18" customHeight="1" x14ac:dyDescent="0.2">
      <c r="A1176" s="294"/>
      <c r="B1176" s="295"/>
      <c r="C1176" s="293"/>
      <c r="D1176" s="296"/>
      <c r="E1176" s="291"/>
      <c r="F1176" s="296" t="s">
        <v>340</v>
      </c>
      <c r="G1176" s="291"/>
      <c r="H1176" s="292" t="str">
        <f t="shared" si="54"/>
        <v>_</v>
      </c>
      <c r="I1176" s="292" t="str">
        <f t="shared" si="55"/>
        <v>_</v>
      </c>
      <c r="J1176" s="581">
        <f t="shared" si="56"/>
        <v>0</v>
      </c>
    </row>
    <row r="1177" spans="1:10" ht="18" customHeight="1" x14ac:dyDescent="0.2">
      <c r="A1177" s="287"/>
      <c r="B1177" s="288"/>
      <c r="C1177" s="289"/>
      <c r="D1177" s="290"/>
      <c r="E1177" s="291"/>
      <c r="F1177" s="290" t="s">
        <v>340</v>
      </c>
      <c r="G1177" s="291"/>
      <c r="H1177" s="292" t="str">
        <f t="shared" si="54"/>
        <v>_</v>
      </c>
      <c r="I1177" s="292" t="str">
        <f t="shared" si="55"/>
        <v>_</v>
      </c>
      <c r="J1177" s="581">
        <f t="shared" si="56"/>
        <v>0</v>
      </c>
    </row>
    <row r="1178" spans="1:10" ht="18" customHeight="1" x14ac:dyDescent="0.2">
      <c r="A1178" s="294"/>
      <c r="B1178" s="295"/>
      <c r="C1178" s="293"/>
      <c r="D1178" s="296"/>
      <c r="E1178" s="291"/>
      <c r="F1178" s="296" t="s">
        <v>340</v>
      </c>
      <c r="G1178" s="291"/>
      <c r="H1178" s="292" t="str">
        <f t="shared" si="54"/>
        <v>_</v>
      </c>
      <c r="I1178" s="292" t="str">
        <f t="shared" si="55"/>
        <v>_</v>
      </c>
      <c r="J1178" s="581">
        <f t="shared" si="56"/>
        <v>0</v>
      </c>
    </row>
    <row r="1179" spans="1:10" ht="18" customHeight="1" x14ac:dyDescent="0.2">
      <c r="A1179" s="287"/>
      <c r="B1179" s="288"/>
      <c r="C1179" s="289"/>
      <c r="D1179" s="290"/>
      <c r="E1179" s="291"/>
      <c r="F1179" s="290" t="s">
        <v>340</v>
      </c>
      <c r="G1179" s="291"/>
      <c r="H1179" s="292" t="str">
        <f t="shared" si="54"/>
        <v>_</v>
      </c>
      <c r="I1179" s="292" t="str">
        <f t="shared" si="55"/>
        <v>_</v>
      </c>
      <c r="J1179" s="581">
        <f t="shared" si="56"/>
        <v>0</v>
      </c>
    </row>
    <row r="1180" spans="1:10" ht="18" customHeight="1" x14ac:dyDescent="0.2">
      <c r="A1180" s="294"/>
      <c r="B1180" s="295"/>
      <c r="C1180" s="293"/>
      <c r="D1180" s="296"/>
      <c r="E1180" s="291"/>
      <c r="F1180" s="296" t="s">
        <v>340</v>
      </c>
      <c r="G1180" s="291"/>
      <c r="H1180" s="292" t="str">
        <f t="shared" si="54"/>
        <v>_</v>
      </c>
      <c r="I1180" s="292" t="str">
        <f t="shared" si="55"/>
        <v>_</v>
      </c>
      <c r="J1180" s="581">
        <f t="shared" si="56"/>
        <v>0</v>
      </c>
    </row>
    <row r="1181" spans="1:10" ht="18" customHeight="1" x14ac:dyDescent="0.2">
      <c r="A1181" s="287"/>
      <c r="B1181" s="288"/>
      <c r="C1181" s="289"/>
      <c r="D1181" s="290"/>
      <c r="E1181" s="291"/>
      <c r="F1181" s="290" t="s">
        <v>340</v>
      </c>
      <c r="G1181" s="291"/>
      <c r="H1181" s="292" t="str">
        <f t="shared" si="54"/>
        <v>_</v>
      </c>
      <c r="I1181" s="292" t="str">
        <f t="shared" si="55"/>
        <v>_</v>
      </c>
      <c r="J1181" s="581">
        <f t="shared" si="56"/>
        <v>0</v>
      </c>
    </row>
    <row r="1182" spans="1:10" ht="18" customHeight="1" x14ac:dyDescent="0.2">
      <c r="A1182" s="294"/>
      <c r="B1182" s="295"/>
      <c r="C1182" s="293"/>
      <c r="D1182" s="296"/>
      <c r="E1182" s="291"/>
      <c r="F1182" s="296" t="s">
        <v>340</v>
      </c>
      <c r="G1182" s="291"/>
      <c r="H1182" s="292" t="str">
        <f t="shared" si="54"/>
        <v>_</v>
      </c>
      <c r="I1182" s="292" t="str">
        <f t="shared" si="55"/>
        <v>_</v>
      </c>
      <c r="J1182" s="581">
        <f t="shared" si="56"/>
        <v>0</v>
      </c>
    </row>
    <row r="1183" spans="1:10" ht="18" customHeight="1" x14ac:dyDescent="0.2">
      <c r="A1183" s="287"/>
      <c r="B1183" s="288"/>
      <c r="C1183" s="289"/>
      <c r="D1183" s="290"/>
      <c r="E1183" s="291"/>
      <c r="F1183" s="290" t="s">
        <v>340</v>
      </c>
      <c r="G1183" s="291"/>
      <c r="H1183" s="292" t="str">
        <f t="shared" si="54"/>
        <v>_</v>
      </c>
      <c r="I1183" s="292" t="str">
        <f t="shared" si="55"/>
        <v>_</v>
      </c>
      <c r="J1183" s="581">
        <f t="shared" si="56"/>
        <v>0</v>
      </c>
    </row>
    <row r="1184" spans="1:10" ht="18" customHeight="1" x14ac:dyDescent="0.2">
      <c r="A1184" s="294"/>
      <c r="B1184" s="295"/>
      <c r="C1184" s="293"/>
      <c r="D1184" s="296"/>
      <c r="E1184" s="291"/>
      <c r="F1184" s="296" t="s">
        <v>340</v>
      </c>
      <c r="G1184" s="291"/>
      <c r="H1184" s="292" t="str">
        <f t="shared" si="54"/>
        <v>_</v>
      </c>
      <c r="I1184" s="292" t="str">
        <f t="shared" si="55"/>
        <v>_</v>
      </c>
      <c r="J1184" s="581">
        <f t="shared" si="56"/>
        <v>0</v>
      </c>
    </row>
    <row r="1185" spans="1:10" ht="18" customHeight="1" x14ac:dyDescent="0.2">
      <c r="A1185" s="287"/>
      <c r="B1185" s="288"/>
      <c r="C1185" s="289"/>
      <c r="D1185" s="290"/>
      <c r="E1185" s="291"/>
      <c r="F1185" s="290" t="s">
        <v>340</v>
      </c>
      <c r="G1185" s="291"/>
      <c r="H1185" s="292" t="str">
        <f t="shared" si="54"/>
        <v>_</v>
      </c>
      <c r="I1185" s="292" t="str">
        <f t="shared" si="55"/>
        <v>_</v>
      </c>
      <c r="J1185" s="581">
        <f t="shared" si="56"/>
        <v>0</v>
      </c>
    </row>
    <row r="1186" spans="1:10" ht="18" customHeight="1" x14ac:dyDescent="0.2">
      <c r="A1186" s="294"/>
      <c r="B1186" s="295"/>
      <c r="C1186" s="293"/>
      <c r="D1186" s="296"/>
      <c r="E1186" s="291"/>
      <c r="F1186" s="296" t="s">
        <v>340</v>
      </c>
      <c r="G1186" s="291"/>
      <c r="H1186" s="292" t="str">
        <f t="shared" si="54"/>
        <v>_</v>
      </c>
      <c r="I1186" s="292" t="str">
        <f t="shared" si="55"/>
        <v>_</v>
      </c>
      <c r="J1186" s="581">
        <f t="shared" si="56"/>
        <v>0</v>
      </c>
    </row>
    <row r="1187" spans="1:10" ht="18" customHeight="1" x14ac:dyDescent="0.2">
      <c r="A1187" s="287"/>
      <c r="B1187" s="288"/>
      <c r="C1187" s="289"/>
      <c r="D1187" s="290"/>
      <c r="E1187" s="291"/>
      <c r="F1187" s="290" t="s">
        <v>340</v>
      </c>
      <c r="G1187" s="291"/>
      <c r="H1187" s="292" t="str">
        <f t="shared" si="54"/>
        <v>_</v>
      </c>
      <c r="I1187" s="292" t="str">
        <f t="shared" si="55"/>
        <v>_</v>
      </c>
      <c r="J1187" s="581">
        <f t="shared" si="56"/>
        <v>0</v>
      </c>
    </row>
    <row r="1188" spans="1:10" ht="18" customHeight="1" x14ac:dyDescent="0.2">
      <c r="A1188" s="294"/>
      <c r="B1188" s="295"/>
      <c r="C1188" s="293"/>
      <c r="D1188" s="296"/>
      <c r="E1188" s="291"/>
      <c r="F1188" s="296" t="s">
        <v>340</v>
      </c>
      <c r="G1188" s="291"/>
      <c r="H1188" s="292" t="str">
        <f t="shared" si="54"/>
        <v>_</v>
      </c>
      <c r="I1188" s="292" t="str">
        <f t="shared" si="55"/>
        <v>_</v>
      </c>
      <c r="J1188" s="581">
        <f t="shared" si="56"/>
        <v>0</v>
      </c>
    </row>
    <row r="1189" spans="1:10" ht="18" customHeight="1" x14ac:dyDescent="0.2">
      <c r="A1189" s="287"/>
      <c r="B1189" s="288"/>
      <c r="C1189" s="289"/>
      <c r="D1189" s="290"/>
      <c r="E1189" s="291"/>
      <c r="F1189" s="290" t="s">
        <v>340</v>
      </c>
      <c r="G1189" s="291"/>
      <c r="H1189" s="292" t="str">
        <f t="shared" si="54"/>
        <v>_</v>
      </c>
      <c r="I1189" s="292" t="str">
        <f t="shared" si="55"/>
        <v>_</v>
      </c>
      <c r="J1189" s="581">
        <f t="shared" si="56"/>
        <v>0</v>
      </c>
    </row>
    <row r="1190" spans="1:10" ht="18" customHeight="1" x14ac:dyDescent="0.2">
      <c r="A1190" s="294"/>
      <c r="B1190" s="295"/>
      <c r="C1190" s="293"/>
      <c r="D1190" s="296"/>
      <c r="E1190" s="291"/>
      <c r="F1190" s="296" t="s">
        <v>340</v>
      </c>
      <c r="G1190" s="291"/>
      <c r="H1190" s="292" t="str">
        <f t="shared" si="54"/>
        <v>_</v>
      </c>
      <c r="I1190" s="292" t="str">
        <f t="shared" si="55"/>
        <v>_</v>
      </c>
      <c r="J1190" s="581">
        <f t="shared" si="56"/>
        <v>0</v>
      </c>
    </row>
    <row r="1191" spans="1:10" ht="18" customHeight="1" x14ac:dyDescent="0.2">
      <c r="A1191" s="287"/>
      <c r="B1191" s="288"/>
      <c r="C1191" s="289"/>
      <c r="D1191" s="290"/>
      <c r="E1191" s="291"/>
      <c r="F1191" s="290" t="s">
        <v>340</v>
      </c>
      <c r="G1191" s="291"/>
      <c r="H1191" s="292" t="str">
        <f t="shared" si="54"/>
        <v>_</v>
      </c>
      <c r="I1191" s="292" t="str">
        <f t="shared" si="55"/>
        <v>_</v>
      </c>
      <c r="J1191" s="581">
        <f t="shared" si="56"/>
        <v>0</v>
      </c>
    </row>
    <row r="1192" spans="1:10" ht="18" customHeight="1" x14ac:dyDescent="0.2">
      <c r="A1192" s="294"/>
      <c r="B1192" s="295"/>
      <c r="C1192" s="293"/>
      <c r="D1192" s="296"/>
      <c r="E1192" s="291"/>
      <c r="F1192" s="296" t="s">
        <v>340</v>
      </c>
      <c r="G1192" s="291"/>
      <c r="H1192" s="292" t="str">
        <f t="shared" si="54"/>
        <v>_</v>
      </c>
      <c r="I1192" s="292" t="str">
        <f t="shared" si="55"/>
        <v>_</v>
      </c>
      <c r="J1192" s="581">
        <f t="shared" si="56"/>
        <v>0</v>
      </c>
    </row>
    <row r="1193" spans="1:10" ht="18" customHeight="1" x14ac:dyDescent="0.2">
      <c r="A1193" s="287"/>
      <c r="B1193" s="288"/>
      <c r="C1193" s="289"/>
      <c r="D1193" s="290"/>
      <c r="E1193" s="291"/>
      <c r="F1193" s="290" t="s">
        <v>340</v>
      </c>
      <c r="G1193" s="291"/>
      <c r="H1193" s="292" t="str">
        <f t="shared" si="54"/>
        <v>_</v>
      </c>
      <c r="I1193" s="292" t="str">
        <f t="shared" si="55"/>
        <v>_</v>
      </c>
      <c r="J1193" s="581">
        <f t="shared" si="56"/>
        <v>0</v>
      </c>
    </row>
    <row r="1194" spans="1:10" ht="18" customHeight="1" x14ac:dyDescent="0.2">
      <c r="A1194" s="294"/>
      <c r="B1194" s="295"/>
      <c r="C1194" s="293"/>
      <c r="D1194" s="296"/>
      <c r="E1194" s="291"/>
      <c r="F1194" s="296" t="s">
        <v>340</v>
      </c>
      <c r="G1194" s="291"/>
      <c r="H1194" s="292" t="str">
        <f t="shared" si="54"/>
        <v>_</v>
      </c>
      <c r="I1194" s="292" t="str">
        <f t="shared" si="55"/>
        <v>_</v>
      </c>
      <c r="J1194" s="581">
        <f t="shared" si="56"/>
        <v>0</v>
      </c>
    </row>
    <row r="1195" spans="1:10" ht="18" customHeight="1" x14ac:dyDescent="0.2">
      <c r="A1195" s="287"/>
      <c r="B1195" s="288"/>
      <c r="C1195" s="289"/>
      <c r="D1195" s="290"/>
      <c r="E1195" s="291"/>
      <c r="F1195" s="290" t="s">
        <v>340</v>
      </c>
      <c r="G1195" s="291"/>
      <c r="H1195" s="292" t="str">
        <f t="shared" si="54"/>
        <v>_</v>
      </c>
      <c r="I1195" s="292" t="str">
        <f t="shared" si="55"/>
        <v>_</v>
      </c>
      <c r="J1195" s="581">
        <f t="shared" si="56"/>
        <v>0</v>
      </c>
    </row>
    <row r="1196" spans="1:10" ht="18" customHeight="1" x14ac:dyDescent="0.2">
      <c r="A1196" s="294"/>
      <c r="B1196" s="295"/>
      <c r="C1196" s="293"/>
      <c r="D1196" s="296"/>
      <c r="E1196" s="291"/>
      <c r="F1196" s="296" t="s">
        <v>340</v>
      </c>
      <c r="G1196" s="291"/>
      <c r="H1196" s="292" t="str">
        <f t="shared" si="54"/>
        <v>_</v>
      </c>
      <c r="I1196" s="292" t="str">
        <f t="shared" si="55"/>
        <v>_</v>
      </c>
      <c r="J1196" s="581">
        <f t="shared" si="56"/>
        <v>0</v>
      </c>
    </row>
    <row r="1197" spans="1:10" ht="18" customHeight="1" x14ac:dyDescent="0.2">
      <c r="A1197" s="287"/>
      <c r="B1197" s="288"/>
      <c r="C1197" s="289"/>
      <c r="D1197" s="290"/>
      <c r="E1197" s="291"/>
      <c r="F1197" s="290" t="s">
        <v>340</v>
      </c>
      <c r="G1197" s="291"/>
      <c r="H1197" s="292" t="str">
        <f t="shared" si="54"/>
        <v>_</v>
      </c>
      <c r="I1197" s="292" t="str">
        <f t="shared" si="55"/>
        <v>_</v>
      </c>
      <c r="J1197" s="581">
        <f t="shared" si="56"/>
        <v>0</v>
      </c>
    </row>
    <row r="1198" spans="1:10" ht="18" customHeight="1" x14ac:dyDescent="0.2">
      <c r="A1198" s="294"/>
      <c r="B1198" s="295"/>
      <c r="C1198" s="293"/>
      <c r="D1198" s="296"/>
      <c r="E1198" s="291"/>
      <c r="F1198" s="296" t="s">
        <v>340</v>
      </c>
      <c r="G1198" s="291"/>
      <c r="H1198" s="292" t="str">
        <f t="shared" si="54"/>
        <v>_</v>
      </c>
      <c r="I1198" s="292" t="str">
        <f t="shared" si="55"/>
        <v>_</v>
      </c>
      <c r="J1198" s="581">
        <f t="shared" si="56"/>
        <v>0</v>
      </c>
    </row>
    <row r="1199" spans="1:10" ht="18" customHeight="1" x14ac:dyDescent="0.2">
      <c r="A1199" s="287"/>
      <c r="B1199" s="288"/>
      <c r="C1199" s="289"/>
      <c r="D1199" s="290"/>
      <c r="E1199" s="291"/>
      <c r="F1199" s="290" t="s">
        <v>340</v>
      </c>
      <c r="G1199" s="291"/>
      <c r="H1199" s="292" t="str">
        <f t="shared" si="54"/>
        <v>_</v>
      </c>
      <c r="I1199" s="292" t="str">
        <f t="shared" si="55"/>
        <v>_</v>
      </c>
      <c r="J1199" s="581">
        <f t="shared" si="56"/>
        <v>0</v>
      </c>
    </row>
    <row r="1200" spans="1:10" ht="18" customHeight="1" x14ac:dyDescent="0.2">
      <c r="A1200" s="294"/>
      <c r="B1200" s="295"/>
      <c r="C1200" s="293"/>
      <c r="D1200" s="296"/>
      <c r="E1200" s="291"/>
      <c r="F1200" s="296" t="s">
        <v>340</v>
      </c>
      <c r="G1200" s="291"/>
      <c r="H1200" s="292" t="str">
        <f t="shared" si="54"/>
        <v>_</v>
      </c>
      <c r="I1200" s="292" t="str">
        <f t="shared" si="55"/>
        <v>_</v>
      </c>
      <c r="J1200" s="581">
        <f t="shared" si="56"/>
        <v>0</v>
      </c>
    </row>
    <row r="1201" spans="1:10" ht="18" customHeight="1" x14ac:dyDescent="0.2">
      <c r="A1201" s="287"/>
      <c r="B1201" s="288"/>
      <c r="C1201" s="289"/>
      <c r="D1201" s="290"/>
      <c r="E1201" s="291"/>
      <c r="F1201" s="290" t="s">
        <v>340</v>
      </c>
      <c r="G1201" s="291"/>
      <c r="H1201" s="292" t="str">
        <f t="shared" si="54"/>
        <v>_</v>
      </c>
      <c r="I1201" s="292" t="str">
        <f t="shared" si="55"/>
        <v>_</v>
      </c>
      <c r="J1201" s="581">
        <f t="shared" si="56"/>
        <v>0</v>
      </c>
    </row>
    <row r="1202" spans="1:10" ht="18" customHeight="1" x14ac:dyDescent="0.2">
      <c r="A1202" s="294"/>
      <c r="B1202" s="295"/>
      <c r="C1202" s="293"/>
      <c r="D1202" s="296"/>
      <c r="E1202" s="291"/>
      <c r="F1202" s="296" t="s">
        <v>340</v>
      </c>
      <c r="G1202" s="291"/>
      <c r="H1202" s="292" t="str">
        <f t="shared" si="54"/>
        <v>_</v>
      </c>
      <c r="I1202" s="292" t="str">
        <f t="shared" si="55"/>
        <v>_</v>
      </c>
      <c r="J1202" s="581">
        <f t="shared" si="56"/>
        <v>0</v>
      </c>
    </row>
    <row r="1203" spans="1:10" ht="18" customHeight="1" x14ac:dyDescent="0.2">
      <c r="A1203" s="287"/>
      <c r="B1203" s="288"/>
      <c r="C1203" s="289"/>
      <c r="D1203" s="290"/>
      <c r="E1203" s="291"/>
      <c r="F1203" s="290" t="s">
        <v>340</v>
      </c>
      <c r="G1203" s="291"/>
      <c r="H1203" s="292" t="str">
        <f t="shared" ref="H1203:H1266" si="57">CONCATENATE(A1203,"_",LEFT(E1203,2))</f>
        <v>_</v>
      </c>
      <c r="I1203" s="292" t="str">
        <f t="shared" ref="I1203:I1266" si="58">CONCATENATE(A1203,"_",LEFT(G1203, 2))</f>
        <v>_</v>
      </c>
      <c r="J1203" s="581">
        <f t="shared" ref="J1203:J1266" si="59" xml:space="preserve"> J1202+N(D1203)-N(F1203)</f>
        <v>0</v>
      </c>
    </row>
    <row r="1204" spans="1:10" ht="18" customHeight="1" x14ac:dyDescent="0.2">
      <c r="A1204" s="294"/>
      <c r="B1204" s="295"/>
      <c r="C1204" s="293"/>
      <c r="D1204" s="296"/>
      <c r="E1204" s="291"/>
      <c r="F1204" s="296" t="s">
        <v>340</v>
      </c>
      <c r="G1204" s="291"/>
      <c r="H1204" s="292" t="str">
        <f t="shared" si="57"/>
        <v>_</v>
      </c>
      <c r="I1204" s="292" t="str">
        <f t="shared" si="58"/>
        <v>_</v>
      </c>
      <c r="J1204" s="581">
        <f t="shared" si="59"/>
        <v>0</v>
      </c>
    </row>
    <row r="1205" spans="1:10" ht="18" customHeight="1" x14ac:dyDescent="0.2">
      <c r="A1205" s="287"/>
      <c r="B1205" s="288"/>
      <c r="C1205" s="289"/>
      <c r="D1205" s="290"/>
      <c r="E1205" s="291"/>
      <c r="F1205" s="290" t="s">
        <v>340</v>
      </c>
      <c r="G1205" s="291"/>
      <c r="H1205" s="292" t="str">
        <f t="shared" si="57"/>
        <v>_</v>
      </c>
      <c r="I1205" s="292" t="str">
        <f t="shared" si="58"/>
        <v>_</v>
      </c>
      <c r="J1205" s="581">
        <f t="shared" si="59"/>
        <v>0</v>
      </c>
    </row>
    <row r="1206" spans="1:10" ht="18" customHeight="1" x14ac:dyDescent="0.2">
      <c r="A1206" s="294"/>
      <c r="B1206" s="295"/>
      <c r="C1206" s="293"/>
      <c r="D1206" s="296"/>
      <c r="E1206" s="291"/>
      <c r="F1206" s="296" t="s">
        <v>340</v>
      </c>
      <c r="G1206" s="291"/>
      <c r="H1206" s="292" t="str">
        <f t="shared" si="57"/>
        <v>_</v>
      </c>
      <c r="I1206" s="292" t="str">
        <f t="shared" si="58"/>
        <v>_</v>
      </c>
      <c r="J1206" s="581">
        <f t="shared" si="59"/>
        <v>0</v>
      </c>
    </row>
    <row r="1207" spans="1:10" ht="18" customHeight="1" x14ac:dyDescent="0.2">
      <c r="A1207" s="287"/>
      <c r="B1207" s="288"/>
      <c r="C1207" s="289"/>
      <c r="D1207" s="290"/>
      <c r="E1207" s="291"/>
      <c r="F1207" s="290" t="s">
        <v>340</v>
      </c>
      <c r="G1207" s="291"/>
      <c r="H1207" s="292" t="str">
        <f t="shared" si="57"/>
        <v>_</v>
      </c>
      <c r="I1207" s="292" t="str">
        <f t="shared" si="58"/>
        <v>_</v>
      </c>
      <c r="J1207" s="581">
        <f t="shared" si="59"/>
        <v>0</v>
      </c>
    </row>
    <row r="1208" spans="1:10" ht="18" customHeight="1" x14ac:dyDescent="0.2">
      <c r="A1208" s="294"/>
      <c r="B1208" s="295"/>
      <c r="C1208" s="293"/>
      <c r="D1208" s="296"/>
      <c r="E1208" s="291"/>
      <c r="F1208" s="296" t="s">
        <v>340</v>
      </c>
      <c r="G1208" s="291"/>
      <c r="H1208" s="292" t="str">
        <f t="shared" si="57"/>
        <v>_</v>
      </c>
      <c r="I1208" s="292" t="str">
        <f t="shared" si="58"/>
        <v>_</v>
      </c>
      <c r="J1208" s="581">
        <f t="shared" si="59"/>
        <v>0</v>
      </c>
    </row>
    <row r="1209" spans="1:10" ht="18" customHeight="1" x14ac:dyDescent="0.2">
      <c r="A1209" s="287"/>
      <c r="B1209" s="288"/>
      <c r="C1209" s="289"/>
      <c r="D1209" s="290"/>
      <c r="E1209" s="291"/>
      <c r="F1209" s="290" t="s">
        <v>340</v>
      </c>
      <c r="G1209" s="291"/>
      <c r="H1209" s="292" t="str">
        <f t="shared" si="57"/>
        <v>_</v>
      </c>
      <c r="I1209" s="292" t="str">
        <f t="shared" si="58"/>
        <v>_</v>
      </c>
      <c r="J1209" s="581">
        <f t="shared" si="59"/>
        <v>0</v>
      </c>
    </row>
    <row r="1210" spans="1:10" ht="18" customHeight="1" x14ac:dyDescent="0.2">
      <c r="A1210" s="294"/>
      <c r="B1210" s="295"/>
      <c r="C1210" s="293"/>
      <c r="D1210" s="296"/>
      <c r="E1210" s="291"/>
      <c r="F1210" s="296" t="s">
        <v>340</v>
      </c>
      <c r="G1210" s="291"/>
      <c r="H1210" s="292" t="str">
        <f t="shared" si="57"/>
        <v>_</v>
      </c>
      <c r="I1210" s="292" t="str">
        <f t="shared" si="58"/>
        <v>_</v>
      </c>
      <c r="J1210" s="581">
        <f t="shared" si="59"/>
        <v>0</v>
      </c>
    </row>
    <row r="1211" spans="1:10" ht="18" customHeight="1" x14ac:dyDescent="0.2">
      <c r="A1211" s="287"/>
      <c r="B1211" s="288"/>
      <c r="C1211" s="289"/>
      <c r="D1211" s="290"/>
      <c r="E1211" s="291"/>
      <c r="F1211" s="290" t="s">
        <v>340</v>
      </c>
      <c r="G1211" s="291"/>
      <c r="H1211" s="292" t="str">
        <f t="shared" si="57"/>
        <v>_</v>
      </c>
      <c r="I1211" s="292" t="str">
        <f t="shared" si="58"/>
        <v>_</v>
      </c>
      <c r="J1211" s="581">
        <f t="shared" si="59"/>
        <v>0</v>
      </c>
    </row>
    <row r="1212" spans="1:10" ht="18" customHeight="1" x14ac:dyDescent="0.2">
      <c r="A1212" s="294"/>
      <c r="B1212" s="295"/>
      <c r="C1212" s="293"/>
      <c r="D1212" s="296"/>
      <c r="E1212" s="291"/>
      <c r="F1212" s="296" t="s">
        <v>340</v>
      </c>
      <c r="G1212" s="291"/>
      <c r="H1212" s="292" t="str">
        <f t="shared" si="57"/>
        <v>_</v>
      </c>
      <c r="I1212" s="292" t="str">
        <f t="shared" si="58"/>
        <v>_</v>
      </c>
      <c r="J1212" s="581">
        <f t="shared" si="59"/>
        <v>0</v>
      </c>
    </row>
    <row r="1213" spans="1:10" ht="18" customHeight="1" x14ac:dyDescent="0.2">
      <c r="A1213" s="287"/>
      <c r="B1213" s="288"/>
      <c r="C1213" s="289"/>
      <c r="D1213" s="290"/>
      <c r="E1213" s="291"/>
      <c r="F1213" s="290" t="s">
        <v>340</v>
      </c>
      <c r="G1213" s="291"/>
      <c r="H1213" s="292" t="str">
        <f t="shared" si="57"/>
        <v>_</v>
      </c>
      <c r="I1213" s="292" t="str">
        <f t="shared" si="58"/>
        <v>_</v>
      </c>
      <c r="J1213" s="581">
        <f t="shared" si="59"/>
        <v>0</v>
      </c>
    </row>
    <row r="1214" spans="1:10" ht="18" customHeight="1" x14ac:dyDescent="0.2">
      <c r="A1214" s="294"/>
      <c r="B1214" s="295"/>
      <c r="C1214" s="293"/>
      <c r="D1214" s="296"/>
      <c r="E1214" s="291"/>
      <c r="F1214" s="296" t="s">
        <v>340</v>
      </c>
      <c r="G1214" s="291"/>
      <c r="H1214" s="292" t="str">
        <f t="shared" si="57"/>
        <v>_</v>
      </c>
      <c r="I1214" s="292" t="str">
        <f t="shared" si="58"/>
        <v>_</v>
      </c>
      <c r="J1214" s="581">
        <f t="shared" si="59"/>
        <v>0</v>
      </c>
    </row>
    <row r="1215" spans="1:10" ht="18" customHeight="1" x14ac:dyDescent="0.2">
      <c r="A1215" s="287"/>
      <c r="B1215" s="288"/>
      <c r="C1215" s="289"/>
      <c r="D1215" s="290"/>
      <c r="E1215" s="291"/>
      <c r="F1215" s="290" t="s">
        <v>340</v>
      </c>
      <c r="G1215" s="291"/>
      <c r="H1215" s="292" t="str">
        <f t="shared" si="57"/>
        <v>_</v>
      </c>
      <c r="I1215" s="292" t="str">
        <f t="shared" si="58"/>
        <v>_</v>
      </c>
      <c r="J1215" s="581">
        <f t="shared" si="59"/>
        <v>0</v>
      </c>
    </row>
    <row r="1216" spans="1:10" ht="18" customHeight="1" x14ac:dyDescent="0.2">
      <c r="A1216" s="294"/>
      <c r="B1216" s="295"/>
      <c r="C1216" s="293"/>
      <c r="D1216" s="296"/>
      <c r="E1216" s="291"/>
      <c r="F1216" s="296" t="s">
        <v>340</v>
      </c>
      <c r="G1216" s="291"/>
      <c r="H1216" s="292" t="str">
        <f t="shared" si="57"/>
        <v>_</v>
      </c>
      <c r="I1216" s="292" t="str">
        <f t="shared" si="58"/>
        <v>_</v>
      </c>
      <c r="J1216" s="581">
        <f t="shared" si="59"/>
        <v>0</v>
      </c>
    </row>
    <row r="1217" spans="1:10" ht="18" customHeight="1" x14ac:dyDescent="0.2">
      <c r="A1217" s="287"/>
      <c r="B1217" s="288"/>
      <c r="C1217" s="289"/>
      <c r="D1217" s="290"/>
      <c r="E1217" s="291"/>
      <c r="F1217" s="290" t="s">
        <v>340</v>
      </c>
      <c r="G1217" s="291"/>
      <c r="H1217" s="292" t="str">
        <f t="shared" si="57"/>
        <v>_</v>
      </c>
      <c r="I1217" s="292" t="str">
        <f t="shared" si="58"/>
        <v>_</v>
      </c>
      <c r="J1217" s="581">
        <f t="shared" si="59"/>
        <v>0</v>
      </c>
    </row>
    <row r="1218" spans="1:10" ht="18" customHeight="1" x14ac:dyDescent="0.2">
      <c r="A1218" s="294"/>
      <c r="B1218" s="295"/>
      <c r="C1218" s="293"/>
      <c r="D1218" s="296"/>
      <c r="E1218" s="291"/>
      <c r="F1218" s="296" t="s">
        <v>340</v>
      </c>
      <c r="G1218" s="291"/>
      <c r="H1218" s="292" t="str">
        <f t="shared" si="57"/>
        <v>_</v>
      </c>
      <c r="I1218" s="292" t="str">
        <f t="shared" si="58"/>
        <v>_</v>
      </c>
      <c r="J1218" s="581">
        <f t="shared" si="59"/>
        <v>0</v>
      </c>
    </row>
    <row r="1219" spans="1:10" ht="18" customHeight="1" x14ac:dyDescent="0.2">
      <c r="A1219" s="287"/>
      <c r="B1219" s="288"/>
      <c r="C1219" s="289"/>
      <c r="D1219" s="290"/>
      <c r="E1219" s="291"/>
      <c r="F1219" s="290" t="s">
        <v>340</v>
      </c>
      <c r="G1219" s="291"/>
      <c r="H1219" s="292" t="str">
        <f t="shared" si="57"/>
        <v>_</v>
      </c>
      <c r="I1219" s="292" t="str">
        <f t="shared" si="58"/>
        <v>_</v>
      </c>
      <c r="J1219" s="581">
        <f t="shared" si="59"/>
        <v>0</v>
      </c>
    </row>
    <row r="1220" spans="1:10" ht="18" customHeight="1" x14ac:dyDescent="0.2">
      <c r="A1220" s="294"/>
      <c r="B1220" s="295"/>
      <c r="C1220" s="293"/>
      <c r="D1220" s="296"/>
      <c r="E1220" s="291"/>
      <c r="F1220" s="296" t="s">
        <v>340</v>
      </c>
      <c r="G1220" s="291"/>
      <c r="H1220" s="292" t="str">
        <f t="shared" si="57"/>
        <v>_</v>
      </c>
      <c r="I1220" s="292" t="str">
        <f t="shared" si="58"/>
        <v>_</v>
      </c>
      <c r="J1220" s="581">
        <f t="shared" si="59"/>
        <v>0</v>
      </c>
    </row>
    <row r="1221" spans="1:10" ht="18" customHeight="1" x14ac:dyDescent="0.2">
      <c r="A1221" s="287"/>
      <c r="B1221" s="288"/>
      <c r="C1221" s="289"/>
      <c r="D1221" s="290"/>
      <c r="E1221" s="291"/>
      <c r="F1221" s="290" t="s">
        <v>340</v>
      </c>
      <c r="G1221" s="291"/>
      <c r="H1221" s="292" t="str">
        <f t="shared" si="57"/>
        <v>_</v>
      </c>
      <c r="I1221" s="292" t="str">
        <f t="shared" si="58"/>
        <v>_</v>
      </c>
      <c r="J1221" s="581">
        <f t="shared" si="59"/>
        <v>0</v>
      </c>
    </row>
    <row r="1222" spans="1:10" ht="18" customHeight="1" x14ac:dyDescent="0.2">
      <c r="A1222" s="294"/>
      <c r="B1222" s="295"/>
      <c r="C1222" s="293"/>
      <c r="D1222" s="296"/>
      <c r="E1222" s="291"/>
      <c r="F1222" s="296" t="s">
        <v>340</v>
      </c>
      <c r="G1222" s="291"/>
      <c r="H1222" s="292" t="str">
        <f t="shared" si="57"/>
        <v>_</v>
      </c>
      <c r="I1222" s="292" t="str">
        <f t="shared" si="58"/>
        <v>_</v>
      </c>
      <c r="J1222" s="581">
        <f t="shared" si="59"/>
        <v>0</v>
      </c>
    </row>
    <row r="1223" spans="1:10" ht="18" customHeight="1" x14ac:dyDescent="0.2">
      <c r="A1223" s="287"/>
      <c r="B1223" s="288"/>
      <c r="C1223" s="289"/>
      <c r="D1223" s="290"/>
      <c r="E1223" s="291"/>
      <c r="F1223" s="290" t="s">
        <v>340</v>
      </c>
      <c r="G1223" s="291"/>
      <c r="H1223" s="292" t="str">
        <f t="shared" si="57"/>
        <v>_</v>
      </c>
      <c r="I1223" s="292" t="str">
        <f t="shared" si="58"/>
        <v>_</v>
      </c>
      <c r="J1223" s="581">
        <f t="shared" si="59"/>
        <v>0</v>
      </c>
    </row>
    <row r="1224" spans="1:10" ht="18" customHeight="1" x14ac:dyDescent="0.2">
      <c r="A1224" s="294"/>
      <c r="B1224" s="295"/>
      <c r="C1224" s="293"/>
      <c r="D1224" s="296"/>
      <c r="E1224" s="291"/>
      <c r="F1224" s="296" t="s">
        <v>340</v>
      </c>
      <c r="G1224" s="291"/>
      <c r="H1224" s="292" t="str">
        <f t="shared" si="57"/>
        <v>_</v>
      </c>
      <c r="I1224" s="292" t="str">
        <f t="shared" si="58"/>
        <v>_</v>
      </c>
      <c r="J1224" s="581">
        <f t="shared" si="59"/>
        <v>0</v>
      </c>
    </row>
    <row r="1225" spans="1:10" ht="18" customHeight="1" x14ac:dyDescent="0.2">
      <c r="A1225" s="287"/>
      <c r="B1225" s="288"/>
      <c r="C1225" s="289"/>
      <c r="D1225" s="290"/>
      <c r="E1225" s="291"/>
      <c r="F1225" s="290" t="s">
        <v>340</v>
      </c>
      <c r="G1225" s="291"/>
      <c r="H1225" s="292" t="str">
        <f t="shared" si="57"/>
        <v>_</v>
      </c>
      <c r="I1225" s="292" t="str">
        <f t="shared" si="58"/>
        <v>_</v>
      </c>
      <c r="J1225" s="581">
        <f t="shared" si="59"/>
        <v>0</v>
      </c>
    </row>
    <row r="1226" spans="1:10" ht="18" customHeight="1" x14ac:dyDescent="0.2">
      <c r="A1226" s="294"/>
      <c r="B1226" s="295"/>
      <c r="C1226" s="293"/>
      <c r="D1226" s="296"/>
      <c r="E1226" s="291"/>
      <c r="F1226" s="296" t="s">
        <v>340</v>
      </c>
      <c r="G1226" s="291"/>
      <c r="H1226" s="292" t="str">
        <f t="shared" si="57"/>
        <v>_</v>
      </c>
      <c r="I1226" s="292" t="str">
        <f t="shared" si="58"/>
        <v>_</v>
      </c>
      <c r="J1226" s="581">
        <f t="shared" si="59"/>
        <v>0</v>
      </c>
    </row>
    <row r="1227" spans="1:10" ht="18" customHeight="1" x14ac:dyDescent="0.2">
      <c r="A1227" s="287"/>
      <c r="B1227" s="288"/>
      <c r="C1227" s="289"/>
      <c r="D1227" s="290"/>
      <c r="E1227" s="291"/>
      <c r="F1227" s="290" t="s">
        <v>340</v>
      </c>
      <c r="G1227" s="291"/>
      <c r="H1227" s="292" t="str">
        <f t="shared" si="57"/>
        <v>_</v>
      </c>
      <c r="I1227" s="292" t="str">
        <f t="shared" si="58"/>
        <v>_</v>
      </c>
      <c r="J1227" s="581">
        <f t="shared" si="59"/>
        <v>0</v>
      </c>
    </row>
    <row r="1228" spans="1:10" ht="18" customHeight="1" x14ac:dyDescent="0.2">
      <c r="A1228" s="294"/>
      <c r="B1228" s="295"/>
      <c r="C1228" s="293"/>
      <c r="D1228" s="296"/>
      <c r="E1228" s="291"/>
      <c r="F1228" s="296" t="s">
        <v>340</v>
      </c>
      <c r="G1228" s="291"/>
      <c r="H1228" s="292" t="str">
        <f t="shared" si="57"/>
        <v>_</v>
      </c>
      <c r="I1228" s="292" t="str">
        <f t="shared" si="58"/>
        <v>_</v>
      </c>
      <c r="J1228" s="581">
        <f t="shared" si="59"/>
        <v>0</v>
      </c>
    </row>
    <row r="1229" spans="1:10" ht="18" customHeight="1" x14ac:dyDescent="0.2">
      <c r="A1229" s="287"/>
      <c r="B1229" s="288"/>
      <c r="C1229" s="289"/>
      <c r="D1229" s="290"/>
      <c r="E1229" s="291"/>
      <c r="F1229" s="290" t="s">
        <v>340</v>
      </c>
      <c r="G1229" s="291"/>
      <c r="H1229" s="292" t="str">
        <f t="shared" si="57"/>
        <v>_</v>
      </c>
      <c r="I1229" s="292" t="str">
        <f t="shared" si="58"/>
        <v>_</v>
      </c>
      <c r="J1229" s="581">
        <f t="shared" si="59"/>
        <v>0</v>
      </c>
    </row>
    <row r="1230" spans="1:10" ht="18" customHeight="1" x14ac:dyDescent="0.2">
      <c r="A1230" s="294"/>
      <c r="B1230" s="295"/>
      <c r="C1230" s="293"/>
      <c r="D1230" s="296"/>
      <c r="E1230" s="291"/>
      <c r="F1230" s="296" t="s">
        <v>340</v>
      </c>
      <c r="G1230" s="291"/>
      <c r="H1230" s="292" t="str">
        <f t="shared" si="57"/>
        <v>_</v>
      </c>
      <c r="I1230" s="292" t="str">
        <f t="shared" si="58"/>
        <v>_</v>
      </c>
      <c r="J1230" s="581">
        <f t="shared" si="59"/>
        <v>0</v>
      </c>
    </row>
    <row r="1231" spans="1:10" ht="18" customHeight="1" x14ac:dyDescent="0.2">
      <c r="A1231" s="287"/>
      <c r="B1231" s="288"/>
      <c r="C1231" s="289"/>
      <c r="D1231" s="290"/>
      <c r="E1231" s="291"/>
      <c r="F1231" s="290" t="s">
        <v>340</v>
      </c>
      <c r="G1231" s="291"/>
      <c r="H1231" s="292" t="str">
        <f t="shared" si="57"/>
        <v>_</v>
      </c>
      <c r="I1231" s="292" t="str">
        <f t="shared" si="58"/>
        <v>_</v>
      </c>
      <c r="J1231" s="581">
        <f t="shared" si="59"/>
        <v>0</v>
      </c>
    </row>
    <row r="1232" spans="1:10" ht="18" customHeight="1" x14ac:dyDescent="0.2">
      <c r="A1232" s="294"/>
      <c r="B1232" s="295"/>
      <c r="C1232" s="293"/>
      <c r="D1232" s="296"/>
      <c r="E1232" s="291"/>
      <c r="F1232" s="296" t="s">
        <v>340</v>
      </c>
      <c r="G1232" s="291"/>
      <c r="H1232" s="292" t="str">
        <f t="shared" si="57"/>
        <v>_</v>
      </c>
      <c r="I1232" s="292" t="str">
        <f t="shared" si="58"/>
        <v>_</v>
      </c>
      <c r="J1232" s="581">
        <f t="shared" si="59"/>
        <v>0</v>
      </c>
    </row>
    <row r="1233" spans="1:10" ht="18" customHeight="1" x14ac:dyDescent="0.2">
      <c r="A1233" s="287"/>
      <c r="B1233" s="288"/>
      <c r="C1233" s="289"/>
      <c r="D1233" s="290"/>
      <c r="E1233" s="291"/>
      <c r="F1233" s="290" t="s">
        <v>340</v>
      </c>
      <c r="G1233" s="291"/>
      <c r="H1233" s="292" t="str">
        <f t="shared" si="57"/>
        <v>_</v>
      </c>
      <c r="I1233" s="292" t="str">
        <f t="shared" si="58"/>
        <v>_</v>
      </c>
      <c r="J1233" s="581">
        <f t="shared" si="59"/>
        <v>0</v>
      </c>
    </row>
    <row r="1234" spans="1:10" ht="18" customHeight="1" x14ac:dyDescent="0.2">
      <c r="A1234" s="294"/>
      <c r="B1234" s="295"/>
      <c r="C1234" s="293"/>
      <c r="D1234" s="296"/>
      <c r="E1234" s="291"/>
      <c r="F1234" s="296" t="s">
        <v>340</v>
      </c>
      <c r="G1234" s="291"/>
      <c r="H1234" s="292" t="str">
        <f t="shared" si="57"/>
        <v>_</v>
      </c>
      <c r="I1234" s="292" t="str">
        <f t="shared" si="58"/>
        <v>_</v>
      </c>
      <c r="J1234" s="581">
        <f t="shared" si="59"/>
        <v>0</v>
      </c>
    </row>
    <row r="1235" spans="1:10" ht="18" customHeight="1" x14ac:dyDescent="0.2">
      <c r="A1235" s="287"/>
      <c r="B1235" s="288"/>
      <c r="C1235" s="289"/>
      <c r="D1235" s="290"/>
      <c r="E1235" s="291"/>
      <c r="F1235" s="290" t="s">
        <v>340</v>
      </c>
      <c r="G1235" s="291"/>
      <c r="H1235" s="292" t="str">
        <f t="shared" si="57"/>
        <v>_</v>
      </c>
      <c r="I1235" s="292" t="str">
        <f t="shared" si="58"/>
        <v>_</v>
      </c>
      <c r="J1235" s="581">
        <f t="shared" si="59"/>
        <v>0</v>
      </c>
    </row>
    <row r="1236" spans="1:10" ht="18" customHeight="1" x14ac:dyDescent="0.2">
      <c r="A1236" s="294"/>
      <c r="B1236" s="295"/>
      <c r="C1236" s="293"/>
      <c r="D1236" s="296"/>
      <c r="E1236" s="291"/>
      <c r="F1236" s="296" t="s">
        <v>340</v>
      </c>
      <c r="G1236" s="291"/>
      <c r="H1236" s="292" t="str">
        <f t="shared" si="57"/>
        <v>_</v>
      </c>
      <c r="I1236" s="292" t="str">
        <f t="shared" si="58"/>
        <v>_</v>
      </c>
      <c r="J1236" s="581">
        <f t="shared" si="59"/>
        <v>0</v>
      </c>
    </row>
    <row r="1237" spans="1:10" ht="18" customHeight="1" x14ac:dyDescent="0.2">
      <c r="A1237" s="287"/>
      <c r="B1237" s="288"/>
      <c r="C1237" s="289"/>
      <c r="D1237" s="290"/>
      <c r="E1237" s="291"/>
      <c r="F1237" s="290" t="s">
        <v>340</v>
      </c>
      <c r="G1237" s="291"/>
      <c r="H1237" s="292" t="str">
        <f t="shared" si="57"/>
        <v>_</v>
      </c>
      <c r="I1237" s="292" t="str">
        <f t="shared" si="58"/>
        <v>_</v>
      </c>
      <c r="J1237" s="581">
        <f t="shared" si="59"/>
        <v>0</v>
      </c>
    </row>
    <row r="1238" spans="1:10" ht="18" customHeight="1" x14ac:dyDescent="0.2">
      <c r="A1238" s="294"/>
      <c r="B1238" s="295"/>
      <c r="C1238" s="293"/>
      <c r="D1238" s="296"/>
      <c r="E1238" s="291"/>
      <c r="F1238" s="296" t="s">
        <v>340</v>
      </c>
      <c r="G1238" s="291"/>
      <c r="H1238" s="292" t="str">
        <f t="shared" si="57"/>
        <v>_</v>
      </c>
      <c r="I1238" s="292" t="str">
        <f t="shared" si="58"/>
        <v>_</v>
      </c>
      <c r="J1238" s="581">
        <f t="shared" si="59"/>
        <v>0</v>
      </c>
    </row>
    <row r="1239" spans="1:10" ht="18" customHeight="1" x14ac:dyDescent="0.2">
      <c r="A1239" s="287"/>
      <c r="B1239" s="288"/>
      <c r="C1239" s="289"/>
      <c r="D1239" s="290"/>
      <c r="E1239" s="291"/>
      <c r="F1239" s="290" t="s">
        <v>340</v>
      </c>
      <c r="G1239" s="291"/>
      <c r="H1239" s="292" t="str">
        <f t="shared" si="57"/>
        <v>_</v>
      </c>
      <c r="I1239" s="292" t="str">
        <f t="shared" si="58"/>
        <v>_</v>
      </c>
      <c r="J1239" s="581">
        <f t="shared" si="59"/>
        <v>0</v>
      </c>
    </row>
    <row r="1240" spans="1:10" ht="18" customHeight="1" x14ac:dyDescent="0.2">
      <c r="A1240" s="294"/>
      <c r="B1240" s="295"/>
      <c r="C1240" s="293"/>
      <c r="D1240" s="296"/>
      <c r="E1240" s="291"/>
      <c r="F1240" s="296" t="s">
        <v>340</v>
      </c>
      <c r="G1240" s="291"/>
      <c r="H1240" s="292" t="str">
        <f t="shared" si="57"/>
        <v>_</v>
      </c>
      <c r="I1240" s="292" t="str">
        <f t="shared" si="58"/>
        <v>_</v>
      </c>
      <c r="J1240" s="581">
        <f t="shared" si="59"/>
        <v>0</v>
      </c>
    </row>
    <row r="1241" spans="1:10" ht="18" customHeight="1" x14ac:dyDescent="0.2">
      <c r="A1241" s="287"/>
      <c r="B1241" s="288"/>
      <c r="C1241" s="289"/>
      <c r="D1241" s="290"/>
      <c r="E1241" s="291"/>
      <c r="F1241" s="290" t="s">
        <v>340</v>
      </c>
      <c r="G1241" s="291"/>
      <c r="H1241" s="292" t="str">
        <f t="shared" si="57"/>
        <v>_</v>
      </c>
      <c r="I1241" s="292" t="str">
        <f t="shared" si="58"/>
        <v>_</v>
      </c>
      <c r="J1241" s="581">
        <f t="shared" si="59"/>
        <v>0</v>
      </c>
    </row>
    <row r="1242" spans="1:10" ht="18" customHeight="1" x14ac:dyDescent="0.2">
      <c r="A1242" s="294"/>
      <c r="B1242" s="295"/>
      <c r="C1242" s="293"/>
      <c r="D1242" s="296"/>
      <c r="E1242" s="291"/>
      <c r="F1242" s="296" t="s">
        <v>340</v>
      </c>
      <c r="G1242" s="291"/>
      <c r="H1242" s="292" t="str">
        <f t="shared" si="57"/>
        <v>_</v>
      </c>
      <c r="I1242" s="292" t="str">
        <f t="shared" si="58"/>
        <v>_</v>
      </c>
      <c r="J1242" s="581">
        <f t="shared" si="59"/>
        <v>0</v>
      </c>
    </row>
    <row r="1243" spans="1:10" ht="18" customHeight="1" x14ac:dyDescent="0.2">
      <c r="A1243" s="287"/>
      <c r="B1243" s="288"/>
      <c r="C1243" s="289"/>
      <c r="D1243" s="290"/>
      <c r="E1243" s="291"/>
      <c r="F1243" s="290" t="s">
        <v>340</v>
      </c>
      <c r="G1243" s="291"/>
      <c r="H1243" s="292" t="str">
        <f t="shared" si="57"/>
        <v>_</v>
      </c>
      <c r="I1243" s="292" t="str">
        <f t="shared" si="58"/>
        <v>_</v>
      </c>
      <c r="J1243" s="581">
        <f t="shared" si="59"/>
        <v>0</v>
      </c>
    </row>
    <row r="1244" spans="1:10" ht="18" customHeight="1" x14ac:dyDescent="0.2">
      <c r="A1244" s="294"/>
      <c r="B1244" s="295"/>
      <c r="C1244" s="293"/>
      <c r="D1244" s="296"/>
      <c r="E1244" s="291"/>
      <c r="F1244" s="296" t="s">
        <v>340</v>
      </c>
      <c r="G1244" s="291"/>
      <c r="H1244" s="292" t="str">
        <f t="shared" si="57"/>
        <v>_</v>
      </c>
      <c r="I1244" s="292" t="str">
        <f t="shared" si="58"/>
        <v>_</v>
      </c>
      <c r="J1244" s="581">
        <f t="shared" si="59"/>
        <v>0</v>
      </c>
    </row>
    <row r="1245" spans="1:10" ht="18" customHeight="1" x14ac:dyDescent="0.2">
      <c r="A1245" s="287"/>
      <c r="B1245" s="288"/>
      <c r="C1245" s="289"/>
      <c r="D1245" s="290"/>
      <c r="E1245" s="291"/>
      <c r="F1245" s="290" t="s">
        <v>340</v>
      </c>
      <c r="G1245" s="291"/>
      <c r="H1245" s="292" t="str">
        <f t="shared" si="57"/>
        <v>_</v>
      </c>
      <c r="I1245" s="292" t="str">
        <f t="shared" si="58"/>
        <v>_</v>
      </c>
      <c r="J1245" s="581">
        <f t="shared" si="59"/>
        <v>0</v>
      </c>
    </row>
    <row r="1246" spans="1:10" ht="18" customHeight="1" x14ac:dyDescent="0.2">
      <c r="A1246" s="294"/>
      <c r="B1246" s="295"/>
      <c r="C1246" s="293"/>
      <c r="D1246" s="296"/>
      <c r="E1246" s="291"/>
      <c r="F1246" s="296" t="s">
        <v>340</v>
      </c>
      <c r="G1246" s="291"/>
      <c r="H1246" s="292" t="str">
        <f t="shared" si="57"/>
        <v>_</v>
      </c>
      <c r="I1246" s="292" t="str">
        <f t="shared" si="58"/>
        <v>_</v>
      </c>
      <c r="J1246" s="581">
        <f t="shared" si="59"/>
        <v>0</v>
      </c>
    </row>
    <row r="1247" spans="1:10" ht="18" customHeight="1" x14ac:dyDescent="0.2">
      <c r="A1247" s="287"/>
      <c r="B1247" s="288"/>
      <c r="C1247" s="289"/>
      <c r="D1247" s="290"/>
      <c r="E1247" s="291"/>
      <c r="F1247" s="290" t="s">
        <v>340</v>
      </c>
      <c r="G1247" s="291"/>
      <c r="H1247" s="292" t="str">
        <f t="shared" si="57"/>
        <v>_</v>
      </c>
      <c r="I1247" s="292" t="str">
        <f t="shared" si="58"/>
        <v>_</v>
      </c>
      <c r="J1247" s="581">
        <f t="shared" si="59"/>
        <v>0</v>
      </c>
    </row>
    <row r="1248" spans="1:10" ht="18" customHeight="1" x14ac:dyDescent="0.2">
      <c r="A1248" s="294"/>
      <c r="B1248" s="295"/>
      <c r="C1248" s="293"/>
      <c r="D1248" s="296"/>
      <c r="E1248" s="291"/>
      <c r="F1248" s="296" t="s">
        <v>340</v>
      </c>
      <c r="G1248" s="291"/>
      <c r="H1248" s="292" t="str">
        <f t="shared" si="57"/>
        <v>_</v>
      </c>
      <c r="I1248" s="292" t="str">
        <f t="shared" si="58"/>
        <v>_</v>
      </c>
      <c r="J1248" s="581">
        <f t="shared" si="59"/>
        <v>0</v>
      </c>
    </row>
    <row r="1249" spans="1:10" ht="18" customHeight="1" x14ac:dyDescent="0.2">
      <c r="A1249" s="287"/>
      <c r="B1249" s="288"/>
      <c r="C1249" s="289"/>
      <c r="D1249" s="290"/>
      <c r="E1249" s="291"/>
      <c r="F1249" s="290" t="s">
        <v>340</v>
      </c>
      <c r="G1249" s="291"/>
      <c r="H1249" s="292" t="str">
        <f t="shared" si="57"/>
        <v>_</v>
      </c>
      <c r="I1249" s="292" t="str">
        <f t="shared" si="58"/>
        <v>_</v>
      </c>
      <c r="J1249" s="581">
        <f t="shared" si="59"/>
        <v>0</v>
      </c>
    </row>
    <row r="1250" spans="1:10" ht="18" customHeight="1" x14ac:dyDescent="0.2">
      <c r="A1250" s="294"/>
      <c r="B1250" s="295"/>
      <c r="C1250" s="293"/>
      <c r="D1250" s="296"/>
      <c r="E1250" s="291"/>
      <c r="F1250" s="296" t="s">
        <v>340</v>
      </c>
      <c r="G1250" s="291"/>
      <c r="H1250" s="292" t="str">
        <f t="shared" si="57"/>
        <v>_</v>
      </c>
      <c r="I1250" s="292" t="str">
        <f t="shared" si="58"/>
        <v>_</v>
      </c>
      <c r="J1250" s="581">
        <f t="shared" si="59"/>
        <v>0</v>
      </c>
    </row>
    <row r="1251" spans="1:10" ht="18" customHeight="1" x14ac:dyDescent="0.2">
      <c r="A1251" s="287"/>
      <c r="B1251" s="288"/>
      <c r="C1251" s="289"/>
      <c r="D1251" s="290"/>
      <c r="E1251" s="291"/>
      <c r="F1251" s="290" t="s">
        <v>340</v>
      </c>
      <c r="G1251" s="291"/>
      <c r="H1251" s="292" t="str">
        <f t="shared" si="57"/>
        <v>_</v>
      </c>
      <c r="I1251" s="292" t="str">
        <f t="shared" si="58"/>
        <v>_</v>
      </c>
      <c r="J1251" s="581">
        <f t="shared" si="59"/>
        <v>0</v>
      </c>
    </row>
    <row r="1252" spans="1:10" ht="18" customHeight="1" x14ac:dyDescent="0.2">
      <c r="A1252" s="294"/>
      <c r="B1252" s="295"/>
      <c r="C1252" s="293"/>
      <c r="D1252" s="296"/>
      <c r="E1252" s="291"/>
      <c r="F1252" s="296" t="s">
        <v>340</v>
      </c>
      <c r="G1252" s="291"/>
      <c r="H1252" s="292" t="str">
        <f t="shared" si="57"/>
        <v>_</v>
      </c>
      <c r="I1252" s="292" t="str">
        <f t="shared" si="58"/>
        <v>_</v>
      </c>
      <c r="J1252" s="581">
        <f t="shared" si="59"/>
        <v>0</v>
      </c>
    </row>
    <row r="1253" spans="1:10" ht="18" customHeight="1" x14ac:dyDescent="0.2">
      <c r="A1253" s="287"/>
      <c r="B1253" s="288"/>
      <c r="C1253" s="289"/>
      <c r="D1253" s="290"/>
      <c r="E1253" s="291"/>
      <c r="F1253" s="290" t="s">
        <v>340</v>
      </c>
      <c r="G1253" s="291"/>
      <c r="H1253" s="292" t="str">
        <f t="shared" si="57"/>
        <v>_</v>
      </c>
      <c r="I1253" s="292" t="str">
        <f t="shared" si="58"/>
        <v>_</v>
      </c>
      <c r="J1253" s="581">
        <f t="shared" si="59"/>
        <v>0</v>
      </c>
    </row>
    <row r="1254" spans="1:10" ht="18" customHeight="1" x14ac:dyDescent="0.2">
      <c r="A1254" s="294"/>
      <c r="B1254" s="295"/>
      <c r="C1254" s="293"/>
      <c r="D1254" s="296"/>
      <c r="E1254" s="291"/>
      <c r="F1254" s="296" t="s">
        <v>340</v>
      </c>
      <c r="G1254" s="291"/>
      <c r="H1254" s="292" t="str">
        <f t="shared" si="57"/>
        <v>_</v>
      </c>
      <c r="I1254" s="292" t="str">
        <f t="shared" si="58"/>
        <v>_</v>
      </c>
      <c r="J1254" s="581">
        <f t="shared" si="59"/>
        <v>0</v>
      </c>
    </row>
    <row r="1255" spans="1:10" ht="18" customHeight="1" x14ac:dyDescent="0.2">
      <c r="A1255" s="287"/>
      <c r="B1255" s="288"/>
      <c r="C1255" s="289"/>
      <c r="D1255" s="290"/>
      <c r="E1255" s="291"/>
      <c r="F1255" s="290" t="s">
        <v>340</v>
      </c>
      <c r="G1255" s="291"/>
      <c r="H1255" s="292" t="str">
        <f t="shared" si="57"/>
        <v>_</v>
      </c>
      <c r="I1255" s="292" t="str">
        <f t="shared" si="58"/>
        <v>_</v>
      </c>
      <c r="J1255" s="581">
        <f t="shared" si="59"/>
        <v>0</v>
      </c>
    </row>
    <row r="1256" spans="1:10" ht="18" customHeight="1" x14ac:dyDescent="0.2">
      <c r="A1256" s="294"/>
      <c r="B1256" s="295"/>
      <c r="C1256" s="293"/>
      <c r="D1256" s="296"/>
      <c r="E1256" s="291"/>
      <c r="F1256" s="296" t="s">
        <v>340</v>
      </c>
      <c r="G1256" s="291"/>
      <c r="H1256" s="292" t="str">
        <f t="shared" si="57"/>
        <v>_</v>
      </c>
      <c r="I1256" s="292" t="str">
        <f t="shared" si="58"/>
        <v>_</v>
      </c>
      <c r="J1256" s="581">
        <f t="shared" si="59"/>
        <v>0</v>
      </c>
    </row>
    <row r="1257" spans="1:10" ht="18" customHeight="1" x14ac:dyDescent="0.2">
      <c r="A1257" s="287"/>
      <c r="B1257" s="288"/>
      <c r="C1257" s="289"/>
      <c r="D1257" s="290"/>
      <c r="E1257" s="291"/>
      <c r="F1257" s="290" t="s">
        <v>340</v>
      </c>
      <c r="G1257" s="291"/>
      <c r="H1257" s="292" t="str">
        <f t="shared" si="57"/>
        <v>_</v>
      </c>
      <c r="I1257" s="292" t="str">
        <f t="shared" si="58"/>
        <v>_</v>
      </c>
      <c r="J1257" s="581">
        <f t="shared" si="59"/>
        <v>0</v>
      </c>
    </row>
    <row r="1258" spans="1:10" ht="18" customHeight="1" x14ac:dyDescent="0.2">
      <c r="A1258" s="294"/>
      <c r="B1258" s="295"/>
      <c r="C1258" s="293"/>
      <c r="D1258" s="296"/>
      <c r="E1258" s="291"/>
      <c r="F1258" s="296" t="s">
        <v>340</v>
      </c>
      <c r="G1258" s="291"/>
      <c r="H1258" s="292" t="str">
        <f t="shared" si="57"/>
        <v>_</v>
      </c>
      <c r="I1258" s="292" t="str">
        <f t="shared" si="58"/>
        <v>_</v>
      </c>
      <c r="J1258" s="581">
        <f t="shared" si="59"/>
        <v>0</v>
      </c>
    </row>
    <row r="1259" spans="1:10" ht="18" customHeight="1" x14ac:dyDescent="0.2">
      <c r="A1259" s="287"/>
      <c r="B1259" s="288"/>
      <c r="C1259" s="289"/>
      <c r="D1259" s="290"/>
      <c r="E1259" s="291"/>
      <c r="F1259" s="290" t="s">
        <v>340</v>
      </c>
      <c r="G1259" s="291"/>
      <c r="H1259" s="292" t="str">
        <f t="shared" si="57"/>
        <v>_</v>
      </c>
      <c r="I1259" s="292" t="str">
        <f t="shared" si="58"/>
        <v>_</v>
      </c>
      <c r="J1259" s="581">
        <f t="shared" si="59"/>
        <v>0</v>
      </c>
    </row>
    <row r="1260" spans="1:10" ht="18" customHeight="1" x14ac:dyDescent="0.2">
      <c r="A1260" s="294"/>
      <c r="B1260" s="295"/>
      <c r="C1260" s="293"/>
      <c r="D1260" s="296"/>
      <c r="E1260" s="291"/>
      <c r="F1260" s="296" t="s">
        <v>340</v>
      </c>
      <c r="G1260" s="291"/>
      <c r="H1260" s="292" t="str">
        <f t="shared" si="57"/>
        <v>_</v>
      </c>
      <c r="I1260" s="292" t="str">
        <f t="shared" si="58"/>
        <v>_</v>
      </c>
      <c r="J1260" s="581">
        <f t="shared" si="59"/>
        <v>0</v>
      </c>
    </row>
    <row r="1261" spans="1:10" ht="18" customHeight="1" x14ac:dyDescent="0.2">
      <c r="A1261" s="287"/>
      <c r="B1261" s="288"/>
      <c r="C1261" s="289"/>
      <c r="D1261" s="290"/>
      <c r="E1261" s="291"/>
      <c r="F1261" s="290" t="s">
        <v>340</v>
      </c>
      <c r="G1261" s="291"/>
      <c r="H1261" s="292" t="str">
        <f t="shared" si="57"/>
        <v>_</v>
      </c>
      <c r="I1261" s="292" t="str">
        <f t="shared" si="58"/>
        <v>_</v>
      </c>
      <c r="J1261" s="581">
        <f t="shared" si="59"/>
        <v>0</v>
      </c>
    </row>
    <row r="1262" spans="1:10" ht="18" customHeight="1" x14ac:dyDescent="0.2">
      <c r="A1262" s="294"/>
      <c r="B1262" s="295"/>
      <c r="C1262" s="293"/>
      <c r="D1262" s="296"/>
      <c r="E1262" s="291"/>
      <c r="F1262" s="296" t="s">
        <v>340</v>
      </c>
      <c r="G1262" s="291"/>
      <c r="H1262" s="292" t="str">
        <f t="shared" si="57"/>
        <v>_</v>
      </c>
      <c r="I1262" s="292" t="str">
        <f t="shared" si="58"/>
        <v>_</v>
      </c>
      <c r="J1262" s="581">
        <f t="shared" si="59"/>
        <v>0</v>
      </c>
    </row>
    <row r="1263" spans="1:10" ht="18" customHeight="1" x14ac:dyDescent="0.2">
      <c r="A1263" s="287"/>
      <c r="B1263" s="288"/>
      <c r="C1263" s="289"/>
      <c r="D1263" s="290"/>
      <c r="E1263" s="291"/>
      <c r="F1263" s="290" t="s">
        <v>340</v>
      </c>
      <c r="G1263" s="291"/>
      <c r="H1263" s="292" t="str">
        <f t="shared" si="57"/>
        <v>_</v>
      </c>
      <c r="I1263" s="292" t="str">
        <f t="shared" si="58"/>
        <v>_</v>
      </c>
      <c r="J1263" s="581">
        <f t="shared" si="59"/>
        <v>0</v>
      </c>
    </row>
    <row r="1264" spans="1:10" ht="18" customHeight="1" x14ac:dyDescent="0.2">
      <c r="A1264" s="294"/>
      <c r="B1264" s="295"/>
      <c r="C1264" s="293"/>
      <c r="D1264" s="296"/>
      <c r="E1264" s="291"/>
      <c r="F1264" s="296" t="s">
        <v>340</v>
      </c>
      <c r="G1264" s="291"/>
      <c r="H1264" s="292" t="str">
        <f t="shared" si="57"/>
        <v>_</v>
      </c>
      <c r="I1264" s="292" t="str">
        <f t="shared" si="58"/>
        <v>_</v>
      </c>
      <c r="J1264" s="581">
        <f t="shared" si="59"/>
        <v>0</v>
      </c>
    </row>
    <row r="1265" spans="1:10" ht="18" customHeight="1" x14ac:dyDescent="0.2">
      <c r="A1265" s="287"/>
      <c r="B1265" s="288"/>
      <c r="C1265" s="289"/>
      <c r="D1265" s="290"/>
      <c r="E1265" s="291"/>
      <c r="F1265" s="290" t="s">
        <v>340</v>
      </c>
      <c r="G1265" s="291"/>
      <c r="H1265" s="292" t="str">
        <f t="shared" si="57"/>
        <v>_</v>
      </c>
      <c r="I1265" s="292" t="str">
        <f t="shared" si="58"/>
        <v>_</v>
      </c>
      <c r="J1265" s="581">
        <f t="shared" si="59"/>
        <v>0</v>
      </c>
    </row>
    <row r="1266" spans="1:10" ht="18" customHeight="1" x14ac:dyDescent="0.2">
      <c r="A1266" s="294"/>
      <c r="B1266" s="295"/>
      <c r="C1266" s="293"/>
      <c r="D1266" s="296"/>
      <c r="E1266" s="291"/>
      <c r="F1266" s="296" t="s">
        <v>340</v>
      </c>
      <c r="G1266" s="291"/>
      <c r="H1266" s="292" t="str">
        <f t="shared" si="57"/>
        <v>_</v>
      </c>
      <c r="I1266" s="292" t="str">
        <f t="shared" si="58"/>
        <v>_</v>
      </c>
      <c r="J1266" s="581">
        <f t="shared" si="59"/>
        <v>0</v>
      </c>
    </row>
    <row r="1267" spans="1:10" ht="18" customHeight="1" x14ac:dyDescent="0.2">
      <c r="A1267" s="287"/>
      <c r="B1267" s="288"/>
      <c r="C1267" s="289"/>
      <c r="D1267" s="290"/>
      <c r="E1267" s="291"/>
      <c r="F1267" s="290" t="s">
        <v>340</v>
      </c>
      <c r="G1267" s="291"/>
      <c r="H1267" s="292" t="str">
        <f t="shared" ref="H1267:H1330" si="60">CONCATENATE(A1267,"_",LEFT(E1267,2))</f>
        <v>_</v>
      </c>
      <c r="I1267" s="292" t="str">
        <f t="shared" ref="I1267:I1330" si="61">CONCATENATE(A1267,"_",LEFT(G1267, 2))</f>
        <v>_</v>
      </c>
      <c r="J1267" s="581">
        <f t="shared" ref="J1267:J1330" si="62" xml:space="preserve"> J1266+N(D1267)-N(F1267)</f>
        <v>0</v>
      </c>
    </row>
    <row r="1268" spans="1:10" ht="18" customHeight="1" x14ac:dyDescent="0.2">
      <c r="A1268" s="294"/>
      <c r="B1268" s="295"/>
      <c r="C1268" s="293"/>
      <c r="D1268" s="296"/>
      <c r="E1268" s="291"/>
      <c r="F1268" s="296" t="s">
        <v>340</v>
      </c>
      <c r="G1268" s="291"/>
      <c r="H1268" s="292" t="str">
        <f t="shared" si="60"/>
        <v>_</v>
      </c>
      <c r="I1268" s="292" t="str">
        <f t="shared" si="61"/>
        <v>_</v>
      </c>
      <c r="J1268" s="581">
        <f t="shared" si="62"/>
        <v>0</v>
      </c>
    </row>
    <row r="1269" spans="1:10" ht="18" customHeight="1" x14ac:dyDescent="0.2">
      <c r="A1269" s="287"/>
      <c r="B1269" s="288"/>
      <c r="C1269" s="289"/>
      <c r="D1269" s="290"/>
      <c r="E1269" s="291"/>
      <c r="F1269" s="290" t="s">
        <v>340</v>
      </c>
      <c r="G1269" s="291"/>
      <c r="H1269" s="292" t="str">
        <f t="shared" si="60"/>
        <v>_</v>
      </c>
      <c r="I1269" s="292" t="str">
        <f t="shared" si="61"/>
        <v>_</v>
      </c>
      <c r="J1269" s="581">
        <f t="shared" si="62"/>
        <v>0</v>
      </c>
    </row>
    <row r="1270" spans="1:10" ht="18" customHeight="1" x14ac:dyDescent="0.2">
      <c r="A1270" s="294"/>
      <c r="B1270" s="295"/>
      <c r="C1270" s="293"/>
      <c r="D1270" s="296"/>
      <c r="E1270" s="291"/>
      <c r="F1270" s="296" t="s">
        <v>340</v>
      </c>
      <c r="G1270" s="291"/>
      <c r="H1270" s="292" t="str">
        <f t="shared" si="60"/>
        <v>_</v>
      </c>
      <c r="I1270" s="292" t="str">
        <f t="shared" si="61"/>
        <v>_</v>
      </c>
      <c r="J1270" s="581">
        <f t="shared" si="62"/>
        <v>0</v>
      </c>
    </row>
    <row r="1271" spans="1:10" ht="18" customHeight="1" x14ac:dyDescent="0.2">
      <c r="A1271" s="287"/>
      <c r="B1271" s="288"/>
      <c r="C1271" s="289"/>
      <c r="D1271" s="290"/>
      <c r="E1271" s="291"/>
      <c r="F1271" s="290" t="s">
        <v>340</v>
      </c>
      <c r="G1271" s="291"/>
      <c r="H1271" s="292" t="str">
        <f t="shared" si="60"/>
        <v>_</v>
      </c>
      <c r="I1271" s="292" t="str">
        <f t="shared" si="61"/>
        <v>_</v>
      </c>
      <c r="J1271" s="581">
        <f t="shared" si="62"/>
        <v>0</v>
      </c>
    </row>
    <row r="1272" spans="1:10" ht="18" customHeight="1" x14ac:dyDescent="0.2">
      <c r="A1272" s="294"/>
      <c r="B1272" s="295"/>
      <c r="C1272" s="293"/>
      <c r="D1272" s="296"/>
      <c r="E1272" s="291"/>
      <c r="F1272" s="296" t="s">
        <v>340</v>
      </c>
      <c r="G1272" s="291"/>
      <c r="H1272" s="292" t="str">
        <f t="shared" si="60"/>
        <v>_</v>
      </c>
      <c r="I1272" s="292" t="str">
        <f t="shared" si="61"/>
        <v>_</v>
      </c>
      <c r="J1272" s="581">
        <f t="shared" si="62"/>
        <v>0</v>
      </c>
    </row>
    <row r="1273" spans="1:10" ht="18" customHeight="1" x14ac:dyDescent="0.2">
      <c r="A1273" s="287"/>
      <c r="B1273" s="288"/>
      <c r="C1273" s="289"/>
      <c r="D1273" s="290"/>
      <c r="E1273" s="291"/>
      <c r="F1273" s="290" t="s">
        <v>340</v>
      </c>
      <c r="G1273" s="291"/>
      <c r="H1273" s="292" t="str">
        <f t="shared" si="60"/>
        <v>_</v>
      </c>
      <c r="I1273" s="292" t="str">
        <f t="shared" si="61"/>
        <v>_</v>
      </c>
      <c r="J1273" s="581">
        <f t="shared" si="62"/>
        <v>0</v>
      </c>
    </row>
    <row r="1274" spans="1:10" ht="18" customHeight="1" x14ac:dyDescent="0.2">
      <c r="A1274" s="294"/>
      <c r="B1274" s="295"/>
      <c r="C1274" s="293"/>
      <c r="D1274" s="296"/>
      <c r="E1274" s="291"/>
      <c r="F1274" s="296" t="s">
        <v>340</v>
      </c>
      <c r="G1274" s="291"/>
      <c r="H1274" s="292" t="str">
        <f t="shared" si="60"/>
        <v>_</v>
      </c>
      <c r="I1274" s="292" t="str">
        <f t="shared" si="61"/>
        <v>_</v>
      </c>
      <c r="J1274" s="581">
        <f t="shared" si="62"/>
        <v>0</v>
      </c>
    </row>
    <row r="1275" spans="1:10" ht="18" customHeight="1" x14ac:dyDescent="0.2">
      <c r="A1275" s="287"/>
      <c r="B1275" s="288"/>
      <c r="C1275" s="289"/>
      <c r="D1275" s="290"/>
      <c r="E1275" s="291"/>
      <c r="F1275" s="290" t="s">
        <v>340</v>
      </c>
      <c r="G1275" s="291"/>
      <c r="H1275" s="292" t="str">
        <f t="shared" si="60"/>
        <v>_</v>
      </c>
      <c r="I1275" s="292" t="str">
        <f t="shared" si="61"/>
        <v>_</v>
      </c>
      <c r="J1275" s="581">
        <f t="shared" si="62"/>
        <v>0</v>
      </c>
    </row>
    <row r="1276" spans="1:10" ht="18" customHeight="1" x14ac:dyDescent="0.2">
      <c r="A1276" s="294"/>
      <c r="B1276" s="295"/>
      <c r="C1276" s="293"/>
      <c r="D1276" s="296"/>
      <c r="E1276" s="291"/>
      <c r="F1276" s="296" t="s">
        <v>340</v>
      </c>
      <c r="G1276" s="291"/>
      <c r="H1276" s="292" t="str">
        <f t="shared" si="60"/>
        <v>_</v>
      </c>
      <c r="I1276" s="292" t="str">
        <f t="shared" si="61"/>
        <v>_</v>
      </c>
      <c r="J1276" s="581">
        <f t="shared" si="62"/>
        <v>0</v>
      </c>
    </row>
    <row r="1277" spans="1:10" ht="18" customHeight="1" x14ac:dyDescent="0.2">
      <c r="A1277" s="287"/>
      <c r="B1277" s="288"/>
      <c r="C1277" s="289"/>
      <c r="D1277" s="290"/>
      <c r="E1277" s="291"/>
      <c r="F1277" s="290" t="s">
        <v>340</v>
      </c>
      <c r="G1277" s="291"/>
      <c r="H1277" s="292" t="str">
        <f t="shared" si="60"/>
        <v>_</v>
      </c>
      <c r="I1277" s="292" t="str">
        <f t="shared" si="61"/>
        <v>_</v>
      </c>
      <c r="J1277" s="581">
        <f t="shared" si="62"/>
        <v>0</v>
      </c>
    </row>
    <row r="1278" spans="1:10" ht="18" customHeight="1" x14ac:dyDescent="0.2">
      <c r="A1278" s="294"/>
      <c r="B1278" s="295"/>
      <c r="C1278" s="293"/>
      <c r="D1278" s="296"/>
      <c r="E1278" s="291"/>
      <c r="F1278" s="296" t="s">
        <v>340</v>
      </c>
      <c r="G1278" s="291"/>
      <c r="H1278" s="292" t="str">
        <f t="shared" si="60"/>
        <v>_</v>
      </c>
      <c r="I1278" s="292" t="str">
        <f t="shared" si="61"/>
        <v>_</v>
      </c>
      <c r="J1278" s="581">
        <f t="shared" si="62"/>
        <v>0</v>
      </c>
    </row>
    <row r="1279" spans="1:10" ht="18" customHeight="1" x14ac:dyDescent="0.2">
      <c r="A1279" s="287"/>
      <c r="B1279" s="288"/>
      <c r="C1279" s="289"/>
      <c r="D1279" s="290"/>
      <c r="E1279" s="291"/>
      <c r="F1279" s="290" t="s">
        <v>340</v>
      </c>
      <c r="G1279" s="291"/>
      <c r="H1279" s="292" t="str">
        <f t="shared" si="60"/>
        <v>_</v>
      </c>
      <c r="I1279" s="292" t="str">
        <f t="shared" si="61"/>
        <v>_</v>
      </c>
      <c r="J1279" s="581">
        <f t="shared" si="62"/>
        <v>0</v>
      </c>
    </row>
    <row r="1280" spans="1:10" ht="18" customHeight="1" x14ac:dyDescent="0.2">
      <c r="A1280" s="294"/>
      <c r="B1280" s="295"/>
      <c r="C1280" s="293"/>
      <c r="D1280" s="296"/>
      <c r="E1280" s="291"/>
      <c r="F1280" s="296" t="s">
        <v>340</v>
      </c>
      <c r="G1280" s="291"/>
      <c r="H1280" s="292" t="str">
        <f t="shared" si="60"/>
        <v>_</v>
      </c>
      <c r="I1280" s="292" t="str">
        <f t="shared" si="61"/>
        <v>_</v>
      </c>
      <c r="J1280" s="581">
        <f t="shared" si="62"/>
        <v>0</v>
      </c>
    </row>
    <row r="1281" spans="1:10" ht="18" customHeight="1" x14ac:dyDescent="0.2">
      <c r="A1281" s="287"/>
      <c r="B1281" s="288"/>
      <c r="C1281" s="289"/>
      <c r="D1281" s="290"/>
      <c r="E1281" s="291"/>
      <c r="F1281" s="290" t="s">
        <v>340</v>
      </c>
      <c r="G1281" s="291"/>
      <c r="H1281" s="292" t="str">
        <f t="shared" si="60"/>
        <v>_</v>
      </c>
      <c r="I1281" s="292" t="str">
        <f t="shared" si="61"/>
        <v>_</v>
      </c>
      <c r="J1281" s="581">
        <f t="shared" si="62"/>
        <v>0</v>
      </c>
    </row>
    <row r="1282" spans="1:10" ht="18" customHeight="1" x14ac:dyDescent="0.2">
      <c r="A1282" s="294"/>
      <c r="B1282" s="295"/>
      <c r="C1282" s="293"/>
      <c r="D1282" s="296"/>
      <c r="E1282" s="291"/>
      <c r="F1282" s="296" t="s">
        <v>340</v>
      </c>
      <c r="G1282" s="291"/>
      <c r="H1282" s="292" t="str">
        <f t="shared" si="60"/>
        <v>_</v>
      </c>
      <c r="I1282" s="292" t="str">
        <f t="shared" si="61"/>
        <v>_</v>
      </c>
      <c r="J1282" s="581">
        <f t="shared" si="62"/>
        <v>0</v>
      </c>
    </row>
    <row r="1283" spans="1:10" ht="18" customHeight="1" x14ac:dyDescent="0.2">
      <c r="A1283" s="287"/>
      <c r="B1283" s="288"/>
      <c r="C1283" s="289"/>
      <c r="D1283" s="290"/>
      <c r="E1283" s="291"/>
      <c r="F1283" s="290" t="s">
        <v>340</v>
      </c>
      <c r="G1283" s="291"/>
      <c r="H1283" s="292" t="str">
        <f t="shared" si="60"/>
        <v>_</v>
      </c>
      <c r="I1283" s="292" t="str">
        <f t="shared" si="61"/>
        <v>_</v>
      </c>
      <c r="J1283" s="581">
        <f t="shared" si="62"/>
        <v>0</v>
      </c>
    </row>
    <row r="1284" spans="1:10" ht="18" customHeight="1" x14ac:dyDescent="0.2">
      <c r="A1284" s="294"/>
      <c r="B1284" s="295"/>
      <c r="C1284" s="293"/>
      <c r="D1284" s="296"/>
      <c r="E1284" s="291"/>
      <c r="F1284" s="296" t="s">
        <v>340</v>
      </c>
      <c r="G1284" s="291"/>
      <c r="H1284" s="292" t="str">
        <f t="shared" si="60"/>
        <v>_</v>
      </c>
      <c r="I1284" s="292" t="str">
        <f t="shared" si="61"/>
        <v>_</v>
      </c>
      <c r="J1284" s="581">
        <f t="shared" si="62"/>
        <v>0</v>
      </c>
    </row>
    <row r="1285" spans="1:10" ht="18" customHeight="1" x14ac:dyDescent="0.2">
      <c r="A1285" s="287"/>
      <c r="B1285" s="288"/>
      <c r="C1285" s="289"/>
      <c r="D1285" s="290"/>
      <c r="E1285" s="291"/>
      <c r="F1285" s="290" t="s">
        <v>340</v>
      </c>
      <c r="G1285" s="291"/>
      <c r="H1285" s="292" t="str">
        <f t="shared" si="60"/>
        <v>_</v>
      </c>
      <c r="I1285" s="292" t="str">
        <f t="shared" si="61"/>
        <v>_</v>
      </c>
      <c r="J1285" s="581">
        <f t="shared" si="62"/>
        <v>0</v>
      </c>
    </row>
    <row r="1286" spans="1:10" ht="18" customHeight="1" x14ac:dyDescent="0.2">
      <c r="A1286" s="294"/>
      <c r="B1286" s="295"/>
      <c r="C1286" s="293"/>
      <c r="D1286" s="296"/>
      <c r="E1286" s="291"/>
      <c r="F1286" s="296" t="s">
        <v>340</v>
      </c>
      <c r="G1286" s="291"/>
      <c r="H1286" s="292" t="str">
        <f t="shared" si="60"/>
        <v>_</v>
      </c>
      <c r="I1286" s="292" t="str">
        <f t="shared" si="61"/>
        <v>_</v>
      </c>
      <c r="J1286" s="581">
        <f t="shared" si="62"/>
        <v>0</v>
      </c>
    </row>
    <row r="1287" spans="1:10" ht="18" customHeight="1" x14ac:dyDescent="0.2">
      <c r="A1287" s="287"/>
      <c r="B1287" s="288"/>
      <c r="C1287" s="289"/>
      <c r="D1287" s="290"/>
      <c r="E1287" s="291"/>
      <c r="F1287" s="290" t="s">
        <v>340</v>
      </c>
      <c r="G1287" s="291"/>
      <c r="H1287" s="292" t="str">
        <f t="shared" si="60"/>
        <v>_</v>
      </c>
      <c r="I1287" s="292" t="str">
        <f t="shared" si="61"/>
        <v>_</v>
      </c>
      <c r="J1287" s="581">
        <f t="shared" si="62"/>
        <v>0</v>
      </c>
    </row>
    <row r="1288" spans="1:10" ht="18" customHeight="1" x14ac:dyDescent="0.2">
      <c r="A1288" s="294"/>
      <c r="B1288" s="295"/>
      <c r="C1288" s="293"/>
      <c r="D1288" s="296"/>
      <c r="E1288" s="291"/>
      <c r="F1288" s="296" t="s">
        <v>340</v>
      </c>
      <c r="G1288" s="291"/>
      <c r="H1288" s="292" t="str">
        <f t="shared" si="60"/>
        <v>_</v>
      </c>
      <c r="I1288" s="292" t="str">
        <f t="shared" si="61"/>
        <v>_</v>
      </c>
      <c r="J1288" s="581">
        <f t="shared" si="62"/>
        <v>0</v>
      </c>
    </row>
    <row r="1289" spans="1:10" ht="18" customHeight="1" x14ac:dyDescent="0.2">
      <c r="A1289" s="287"/>
      <c r="B1289" s="288"/>
      <c r="C1289" s="289"/>
      <c r="D1289" s="290"/>
      <c r="E1289" s="291"/>
      <c r="F1289" s="290" t="s">
        <v>340</v>
      </c>
      <c r="G1289" s="291"/>
      <c r="H1289" s="292" t="str">
        <f t="shared" si="60"/>
        <v>_</v>
      </c>
      <c r="I1289" s="292" t="str">
        <f t="shared" si="61"/>
        <v>_</v>
      </c>
      <c r="J1289" s="581">
        <f t="shared" si="62"/>
        <v>0</v>
      </c>
    </row>
    <row r="1290" spans="1:10" ht="18" customHeight="1" x14ac:dyDescent="0.2">
      <c r="A1290" s="294"/>
      <c r="B1290" s="295"/>
      <c r="C1290" s="293"/>
      <c r="D1290" s="296"/>
      <c r="E1290" s="291"/>
      <c r="F1290" s="296" t="s">
        <v>340</v>
      </c>
      <c r="G1290" s="291"/>
      <c r="H1290" s="292" t="str">
        <f t="shared" si="60"/>
        <v>_</v>
      </c>
      <c r="I1290" s="292" t="str">
        <f t="shared" si="61"/>
        <v>_</v>
      </c>
      <c r="J1290" s="581">
        <f t="shared" si="62"/>
        <v>0</v>
      </c>
    </row>
    <row r="1291" spans="1:10" ht="18" customHeight="1" x14ac:dyDescent="0.2">
      <c r="A1291" s="287"/>
      <c r="B1291" s="288"/>
      <c r="C1291" s="289"/>
      <c r="D1291" s="290"/>
      <c r="E1291" s="291"/>
      <c r="F1291" s="290" t="s">
        <v>340</v>
      </c>
      <c r="G1291" s="291"/>
      <c r="H1291" s="292" t="str">
        <f t="shared" si="60"/>
        <v>_</v>
      </c>
      <c r="I1291" s="292" t="str">
        <f t="shared" si="61"/>
        <v>_</v>
      </c>
      <c r="J1291" s="581">
        <f t="shared" si="62"/>
        <v>0</v>
      </c>
    </row>
    <row r="1292" spans="1:10" ht="18" customHeight="1" x14ac:dyDescent="0.2">
      <c r="A1292" s="294"/>
      <c r="B1292" s="295"/>
      <c r="C1292" s="293"/>
      <c r="D1292" s="296"/>
      <c r="E1292" s="291"/>
      <c r="F1292" s="296" t="s">
        <v>340</v>
      </c>
      <c r="G1292" s="291"/>
      <c r="H1292" s="292" t="str">
        <f t="shared" si="60"/>
        <v>_</v>
      </c>
      <c r="I1292" s="292" t="str">
        <f t="shared" si="61"/>
        <v>_</v>
      </c>
      <c r="J1292" s="581">
        <f t="shared" si="62"/>
        <v>0</v>
      </c>
    </row>
    <row r="1293" spans="1:10" ht="18" customHeight="1" x14ac:dyDescent="0.2">
      <c r="A1293" s="287"/>
      <c r="B1293" s="288"/>
      <c r="C1293" s="289"/>
      <c r="D1293" s="290"/>
      <c r="E1293" s="291"/>
      <c r="F1293" s="290" t="s">
        <v>340</v>
      </c>
      <c r="G1293" s="291"/>
      <c r="H1293" s="292" t="str">
        <f t="shared" si="60"/>
        <v>_</v>
      </c>
      <c r="I1293" s="292" t="str">
        <f t="shared" si="61"/>
        <v>_</v>
      </c>
      <c r="J1293" s="581">
        <f t="shared" si="62"/>
        <v>0</v>
      </c>
    </row>
    <row r="1294" spans="1:10" ht="18" customHeight="1" x14ac:dyDescent="0.2">
      <c r="A1294" s="294"/>
      <c r="B1294" s="295"/>
      <c r="C1294" s="293"/>
      <c r="D1294" s="296"/>
      <c r="E1294" s="291"/>
      <c r="F1294" s="296" t="s">
        <v>340</v>
      </c>
      <c r="G1294" s="291"/>
      <c r="H1294" s="292" t="str">
        <f t="shared" si="60"/>
        <v>_</v>
      </c>
      <c r="I1294" s="292" t="str">
        <f t="shared" si="61"/>
        <v>_</v>
      </c>
      <c r="J1294" s="581">
        <f t="shared" si="62"/>
        <v>0</v>
      </c>
    </row>
    <row r="1295" spans="1:10" ht="18" customHeight="1" x14ac:dyDescent="0.2">
      <c r="A1295" s="287"/>
      <c r="B1295" s="288"/>
      <c r="C1295" s="289"/>
      <c r="D1295" s="290"/>
      <c r="E1295" s="291"/>
      <c r="F1295" s="290" t="s">
        <v>340</v>
      </c>
      <c r="G1295" s="291"/>
      <c r="H1295" s="292" t="str">
        <f t="shared" si="60"/>
        <v>_</v>
      </c>
      <c r="I1295" s="292" t="str">
        <f t="shared" si="61"/>
        <v>_</v>
      </c>
      <c r="J1295" s="581">
        <f t="shared" si="62"/>
        <v>0</v>
      </c>
    </row>
    <row r="1296" spans="1:10" ht="18" customHeight="1" x14ac:dyDescent="0.2">
      <c r="A1296" s="294"/>
      <c r="B1296" s="295"/>
      <c r="C1296" s="293"/>
      <c r="D1296" s="296"/>
      <c r="E1296" s="291"/>
      <c r="F1296" s="296" t="s">
        <v>340</v>
      </c>
      <c r="G1296" s="291"/>
      <c r="H1296" s="292" t="str">
        <f t="shared" si="60"/>
        <v>_</v>
      </c>
      <c r="I1296" s="292" t="str">
        <f t="shared" si="61"/>
        <v>_</v>
      </c>
      <c r="J1296" s="581">
        <f t="shared" si="62"/>
        <v>0</v>
      </c>
    </row>
    <row r="1297" spans="1:10" ht="18" customHeight="1" x14ac:dyDescent="0.2">
      <c r="A1297" s="287"/>
      <c r="B1297" s="288"/>
      <c r="C1297" s="289"/>
      <c r="D1297" s="290"/>
      <c r="E1297" s="291"/>
      <c r="F1297" s="290" t="s">
        <v>340</v>
      </c>
      <c r="G1297" s="291"/>
      <c r="H1297" s="292" t="str">
        <f t="shared" si="60"/>
        <v>_</v>
      </c>
      <c r="I1297" s="292" t="str">
        <f t="shared" si="61"/>
        <v>_</v>
      </c>
      <c r="J1297" s="581">
        <f t="shared" si="62"/>
        <v>0</v>
      </c>
    </row>
    <row r="1298" spans="1:10" ht="18" customHeight="1" x14ac:dyDescent="0.2">
      <c r="A1298" s="294"/>
      <c r="B1298" s="295"/>
      <c r="C1298" s="293"/>
      <c r="D1298" s="296"/>
      <c r="E1298" s="291"/>
      <c r="F1298" s="296" t="s">
        <v>340</v>
      </c>
      <c r="G1298" s="291"/>
      <c r="H1298" s="292" t="str">
        <f t="shared" si="60"/>
        <v>_</v>
      </c>
      <c r="I1298" s="292" t="str">
        <f t="shared" si="61"/>
        <v>_</v>
      </c>
      <c r="J1298" s="581">
        <f t="shared" si="62"/>
        <v>0</v>
      </c>
    </row>
    <row r="1299" spans="1:10" ht="18" customHeight="1" x14ac:dyDescent="0.2">
      <c r="A1299" s="287"/>
      <c r="B1299" s="288"/>
      <c r="C1299" s="289"/>
      <c r="D1299" s="290"/>
      <c r="E1299" s="291"/>
      <c r="F1299" s="290" t="s">
        <v>340</v>
      </c>
      <c r="G1299" s="291"/>
      <c r="H1299" s="292" t="str">
        <f t="shared" si="60"/>
        <v>_</v>
      </c>
      <c r="I1299" s="292" t="str">
        <f t="shared" si="61"/>
        <v>_</v>
      </c>
      <c r="J1299" s="581">
        <f t="shared" si="62"/>
        <v>0</v>
      </c>
    </row>
    <row r="1300" spans="1:10" ht="18" customHeight="1" x14ac:dyDescent="0.2">
      <c r="A1300" s="294"/>
      <c r="B1300" s="295"/>
      <c r="C1300" s="293"/>
      <c r="D1300" s="296"/>
      <c r="E1300" s="291"/>
      <c r="F1300" s="296" t="s">
        <v>340</v>
      </c>
      <c r="G1300" s="291"/>
      <c r="H1300" s="292" t="str">
        <f t="shared" si="60"/>
        <v>_</v>
      </c>
      <c r="I1300" s="292" t="str">
        <f t="shared" si="61"/>
        <v>_</v>
      </c>
      <c r="J1300" s="581">
        <f t="shared" si="62"/>
        <v>0</v>
      </c>
    </row>
    <row r="1301" spans="1:10" ht="18" customHeight="1" x14ac:dyDescent="0.2">
      <c r="A1301" s="287"/>
      <c r="B1301" s="288"/>
      <c r="C1301" s="289"/>
      <c r="D1301" s="290"/>
      <c r="E1301" s="291"/>
      <c r="F1301" s="290" t="s">
        <v>340</v>
      </c>
      <c r="G1301" s="291"/>
      <c r="H1301" s="292" t="str">
        <f t="shared" si="60"/>
        <v>_</v>
      </c>
      <c r="I1301" s="292" t="str">
        <f t="shared" si="61"/>
        <v>_</v>
      </c>
      <c r="J1301" s="581">
        <f t="shared" si="62"/>
        <v>0</v>
      </c>
    </row>
    <row r="1302" spans="1:10" ht="18" customHeight="1" x14ac:dyDescent="0.2">
      <c r="A1302" s="294"/>
      <c r="B1302" s="295"/>
      <c r="C1302" s="293"/>
      <c r="D1302" s="296"/>
      <c r="E1302" s="291"/>
      <c r="F1302" s="296" t="s">
        <v>340</v>
      </c>
      <c r="G1302" s="291"/>
      <c r="H1302" s="292" t="str">
        <f t="shared" si="60"/>
        <v>_</v>
      </c>
      <c r="I1302" s="292" t="str">
        <f t="shared" si="61"/>
        <v>_</v>
      </c>
      <c r="J1302" s="581">
        <f t="shared" si="62"/>
        <v>0</v>
      </c>
    </row>
    <row r="1303" spans="1:10" ht="18" customHeight="1" x14ac:dyDescent="0.2">
      <c r="A1303" s="287"/>
      <c r="B1303" s="288"/>
      <c r="C1303" s="289"/>
      <c r="D1303" s="290"/>
      <c r="E1303" s="291"/>
      <c r="F1303" s="290" t="s">
        <v>340</v>
      </c>
      <c r="G1303" s="291"/>
      <c r="H1303" s="292" t="str">
        <f t="shared" si="60"/>
        <v>_</v>
      </c>
      <c r="I1303" s="292" t="str">
        <f t="shared" si="61"/>
        <v>_</v>
      </c>
      <c r="J1303" s="581">
        <f t="shared" si="62"/>
        <v>0</v>
      </c>
    </row>
    <row r="1304" spans="1:10" ht="18" customHeight="1" x14ac:dyDescent="0.2">
      <c r="A1304" s="294"/>
      <c r="B1304" s="295"/>
      <c r="C1304" s="293"/>
      <c r="D1304" s="296"/>
      <c r="E1304" s="291"/>
      <c r="F1304" s="296" t="s">
        <v>340</v>
      </c>
      <c r="G1304" s="291"/>
      <c r="H1304" s="292" t="str">
        <f t="shared" si="60"/>
        <v>_</v>
      </c>
      <c r="I1304" s="292" t="str">
        <f t="shared" si="61"/>
        <v>_</v>
      </c>
      <c r="J1304" s="581">
        <f t="shared" si="62"/>
        <v>0</v>
      </c>
    </row>
    <row r="1305" spans="1:10" ht="18" customHeight="1" x14ac:dyDescent="0.2">
      <c r="A1305" s="287"/>
      <c r="B1305" s="288"/>
      <c r="C1305" s="289"/>
      <c r="D1305" s="290"/>
      <c r="E1305" s="291"/>
      <c r="F1305" s="290" t="s">
        <v>340</v>
      </c>
      <c r="G1305" s="291"/>
      <c r="H1305" s="292" t="str">
        <f t="shared" si="60"/>
        <v>_</v>
      </c>
      <c r="I1305" s="292" t="str">
        <f t="shared" si="61"/>
        <v>_</v>
      </c>
      <c r="J1305" s="581">
        <f t="shared" si="62"/>
        <v>0</v>
      </c>
    </row>
    <row r="1306" spans="1:10" ht="18" customHeight="1" x14ac:dyDescent="0.2">
      <c r="A1306" s="294"/>
      <c r="B1306" s="295"/>
      <c r="C1306" s="293"/>
      <c r="D1306" s="296"/>
      <c r="E1306" s="291"/>
      <c r="F1306" s="296" t="s">
        <v>340</v>
      </c>
      <c r="G1306" s="291"/>
      <c r="H1306" s="292" t="str">
        <f t="shared" si="60"/>
        <v>_</v>
      </c>
      <c r="I1306" s="292" t="str">
        <f t="shared" si="61"/>
        <v>_</v>
      </c>
      <c r="J1306" s="581">
        <f t="shared" si="62"/>
        <v>0</v>
      </c>
    </row>
    <row r="1307" spans="1:10" ht="18" customHeight="1" x14ac:dyDescent="0.2">
      <c r="A1307" s="287"/>
      <c r="B1307" s="288"/>
      <c r="C1307" s="289"/>
      <c r="D1307" s="290"/>
      <c r="E1307" s="291"/>
      <c r="F1307" s="290" t="s">
        <v>340</v>
      </c>
      <c r="G1307" s="291"/>
      <c r="H1307" s="292" t="str">
        <f t="shared" si="60"/>
        <v>_</v>
      </c>
      <c r="I1307" s="292" t="str">
        <f t="shared" si="61"/>
        <v>_</v>
      </c>
      <c r="J1307" s="581">
        <f t="shared" si="62"/>
        <v>0</v>
      </c>
    </row>
    <row r="1308" spans="1:10" ht="18" customHeight="1" x14ac:dyDescent="0.2">
      <c r="A1308" s="294"/>
      <c r="B1308" s="295"/>
      <c r="C1308" s="293"/>
      <c r="D1308" s="296"/>
      <c r="E1308" s="291"/>
      <c r="F1308" s="296" t="s">
        <v>340</v>
      </c>
      <c r="G1308" s="291"/>
      <c r="H1308" s="292" t="str">
        <f t="shared" si="60"/>
        <v>_</v>
      </c>
      <c r="I1308" s="292" t="str">
        <f t="shared" si="61"/>
        <v>_</v>
      </c>
      <c r="J1308" s="581">
        <f t="shared" si="62"/>
        <v>0</v>
      </c>
    </row>
    <row r="1309" spans="1:10" ht="18" customHeight="1" x14ac:dyDescent="0.2">
      <c r="A1309" s="287"/>
      <c r="B1309" s="288"/>
      <c r="C1309" s="289"/>
      <c r="D1309" s="290"/>
      <c r="E1309" s="291"/>
      <c r="F1309" s="290" t="s">
        <v>340</v>
      </c>
      <c r="G1309" s="291"/>
      <c r="H1309" s="292" t="str">
        <f t="shared" si="60"/>
        <v>_</v>
      </c>
      <c r="I1309" s="292" t="str">
        <f t="shared" si="61"/>
        <v>_</v>
      </c>
      <c r="J1309" s="581">
        <f t="shared" si="62"/>
        <v>0</v>
      </c>
    </row>
    <row r="1310" spans="1:10" ht="18" customHeight="1" x14ac:dyDescent="0.2">
      <c r="A1310" s="294"/>
      <c r="B1310" s="295"/>
      <c r="C1310" s="293"/>
      <c r="D1310" s="296"/>
      <c r="E1310" s="291"/>
      <c r="F1310" s="296" t="s">
        <v>340</v>
      </c>
      <c r="G1310" s="291"/>
      <c r="H1310" s="292" t="str">
        <f t="shared" si="60"/>
        <v>_</v>
      </c>
      <c r="I1310" s="292" t="str">
        <f t="shared" si="61"/>
        <v>_</v>
      </c>
      <c r="J1310" s="581">
        <f t="shared" si="62"/>
        <v>0</v>
      </c>
    </row>
    <row r="1311" spans="1:10" ht="18" customHeight="1" x14ac:dyDescent="0.2">
      <c r="A1311" s="287"/>
      <c r="B1311" s="288"/>
      <c r="C1311" s="289"/>
      <c r="D1311" s="290"/>
      <c r="E1311" s="291"/>
      <c r="F1311" s="290" t="s">
        <v>340</v>
      </c>
      <c r="G1311" s="291"/>
      <c r="H1311" s="292" t="str">
        <f t="shared" si="60"/>
        <v>_</v>
      </c>
      <c r="I1311" s="292" t="str">
        <f t="shared" si="61"/>
        <v>_</v>
      </c>
      <c r="J1311" s="581">
        <f t="shared" si="62"/>
        <v>0</v>
      </c>
    </row>
    <row r="1312" spans="1:10" ht="18" customHeight="1" x14ac:dyDescent="0.2">
      <c r="A1312" s="294"/>
      <c r="B1312" s="295"/>
      <c r="C1312" s="293"/>
      <c r="D1312" s="296"/>
      <c r="E1312" s="291"/>
      <c r="F1312" s="296" t="s">
        <v>340</v>
      </c>
      <c r="G1312" s="291"/>
      <c r="H1312" s="292" t="str">
        <f t="shared" si="60"/>
        <v>_</v>
      </c>
      <c r="I1312" s="292" t="str">
        <f t="shared" si="61"/>
        <v>_</v>
      </c>
      <c r="J1312" s="581">
        <f t="shared" si="62"/>
        <v>0</v>
      </c>
    </row>
    <row r="1313" spans="1:10" ht="18" customHeight="1" x14ac:dyDescent="0.2">
      <c r="A1313" s="287"/>
      <c r="B1313" s="288"/>
      <c r="C1313" s="289"/>
      <c r="D1313" s="290"/>
      <c r="E1313" s="291"/>
      <c r="F1313" s="290" t="s">
        <v>340</v>
      </c>
      <c r="G1313" s="291"/>
      <c r="H1313" s="292" t="str">
        <f t="shared" si="60"/>
        <v>_</v>
      </c>
      <c r="I1313" s="292" t="str">
        <f t="shared" si="61"/>
        <v>_</v>
      </c>
      <c r="J1313" s="581">
        <f t="shared" si="62"/>
        <v>0</v>
      </c>
    </row>
    <row r="1314" spans="1:10" ht="18" customHeight="1" x14ac:dyDescent="0.2">
      <c r="A1314" s="294"/>
      <c r="B1314" s="295"/>
      <c r="C1314" s="293"/>
      <c r="D1314" s="296"/>
      <c r="E1314" s="291"/>
      <c r="F1314" s="296" t="s">
        <v>340</v>
      </c>
      <c r="G1314" s="291"/>
      <c r="H1314" s="292" t="str">
        <f t="shared" si="60"/>
        <v>_</v>
      </c>
      <c r="I1314" s="292" t="str">
        <f t="shared" si="61"/>
        <v>_</v>
      </c>
      <c r="J1314" s="581">
        <f t="shared" si="62"/>
        <v>0</v>
      </c>
    </row>
    <row r="1315" spans="1:10" ht="18" customHeight="1" x14ac:dyDescent="0.2">
      <c r="A1315" s="287"/>
      <c r="B1315" s="288"/>
      <c r="C1315" s="289"/>
      <c r="D1315" s="290"/>
      <c r="E1315" s="291"/>
      <c r="F1315" s="290" t="s">
        <v>340</v>
      </c>
      <c r="G1315" s="291"/>
      <c r="H1315" s="292" t="str">
        <f t="shared" si="60"/>
        <v>_</v>
      </c>
      <c r="I1315" s="292" t="str">
        <f t="shared" si="61"/>
        <v>_</v>
      </c>
      <c r="J1315" s="581">
        <f t="shared" si="62"/>
        <v>0</v>
      </c>
    </row>
    <row r="1316" spans="1:10" ht="18" customHeight="1" x14ac:dyDescent="0.2">
      <c r="A1316" s="294"/>
      <c r="B1316" s="295"/>
      <c r="C1316" s="293"/>
      <c r="D1316" s="296"/>
      <c r="E1316" s="291"/>
      <c r="F1316" s="296" t="s">
        <v>340</v>
      </c>
      <c r="G1316" s="291"/>
      <c r="H1316" s="292" t="str">
        <f t="shared" si="60"/>
        <v>_</v>
      </c>
      <c r="I1316" s="292" t="str">
        <f t="shared" si="61"/>
        <v>_</v>
      </c>
      <c r="J1316" s="581">
        <f t="shared" si="62"/>
        <v>0</v>
      </c>
    </row>
    <row r="1317" spans="1:10" ht="18" customHeight="1" x14ac:dyDescent="0.2">
      <c r="A1317" s="287"/>
      <c r="B1317" s="288"/>
      <c r="C1317" s="289"/>
      <c r="D1317" s="290"/>
      <c r="E1317" s="291"/>
      <c r="F1317" s="290" t="s">
        <v>340</v>
      </c>
      <c r="G1317" s="291"/>
      <c r="H1317" s="292" t="str">
        <f t="shared" si="60"/>
        <v>_</v>
      </c>
      <c r="I1317" s="292" t="str">
        <f t="shared" si="61"/>
        <v>_</v>
      </c>
      <c r="J1317" s="581">
        <f t="shared" si="62"/>
        <v>0</v>
      </c>
    </row>
    <row r="1318" spans="1:10" ht="18" customHeight="1" x14ac:dyDescent="0.2">
      <c r="A1318" s="294"/>
      <c r="B1318" s="295"/>
      <c r="C1318" s="293"/>
      <c r="D1318" s="296"/>
      <c r="E1318" s="291"/>
      <c r="F1318" s="296" t="s">
        <v>340</v>
      </c>
      <c r="G1318" s="291"/>
      <c r="H1318" s="292" t="str">
        <f t="shared" si="60"/>
        <v>_</v>
      </c>
      <c r="I1318" s="292" t="str">
        <f t="shared" si="61"/>
        <v>_</v>
      </c>
      <c r="J1318" s="581">
        <f t="shared" si="62"/>
        <v>0</v>
      </c>
    </row>
    <row r="1319" spans="1:10" ht="18" customHeight="1" x14ac:dyDescent="0.2">
      <c r="A1319" s="287"/>
      <c r="B1319" s="288"/>
      <c r="C1319" s="289"/>
      <c r="D1319" s="290"/>
      <c r="E1319" s="291"/>
      <c r="F1319" s="290" t="s">
        <v>340</v>
      </c>
      <c r="G1319" s="291"/>
      <c r="H1319" s="292" t="str">
        <f t="shared" si="60"/>
        <v>_</v>
      </c>
      <c r="I1319" s="292" t="str">
        <f t="shared" si="61"/>
        <v>_</v>
      </c>
      <c r="J1319" s="581">
        <f t="shared" si="62"/>
        <v>0</v>
      </c>
    </row>
    <row r="1320" spans="1:10" ht="18" customHeight="1" x14ac:dyDescent="0.2">
      <c r="A1320" s="294"/>
      <c r="B1320" s="295"/>
      <c r="C1320" s="293"/>
      <c r="D1320" s="296"/>
      <c r="E1320" s="291"/>
      <c r="F1320" s="296" t="s">
        <v>340</v>
      </c>
      <c r="G1320" s="291"/>
      <c r="H1320" s="292" t="str">
        <f t="shared" si="60"/>
        <v>_</v>
      </c>
      <c r="I1320" s="292" t="str">
        <f t="shared" si="61"/>
        <v>_</v>
      </c>
      <c r="J1320" s="581">
        <f t="shared" si="62"/>
        <v>0</v>
      </c>
    </row>
    <row r="1321" spans="1:10" ht="18" customHeight="1" x14ac:dyDescent="0.2">
      <c r="A1321" s="287"/>
      <c r="B1321" s="288"/>
      <c r="C1321" s="289"/>
      <c r="D1321" s="290"/>
      <c r="E1321" s="291"/>
      <c r="F1321" s="290" t="s">
        <v>340</v>
      </c>
      <c r="G1321" s="291"/>
      <c r="H1321" s="292" t="str">
        <f t="shared" si="60"/>
        <v>_</v>
      </c>
      <c r="I1321" s="292" t="str">
        <f t="shared" si="61"/>
        <v>_</v>
      </c>
      <c r="J1321" s="581">
        <f t="shared" si="62"/>
        <v>0</v>
      </c>
    </row>
    <row r="1322" spans="1:10" ht="18" customHeight="1" x14ac:dyDescent="0.2">
      <c r="A1322" s="294"/>
      <c r="B1322" s="295"/>
      <c r="C1322" s="293"/>
      <c r="D1322" s="296"/>
      <c r="E1322" s="291"/>
      <c r="F1322" s="296" t="s">
        <v>340</v>
      </c>
      <c r="G1322" s="291"/>
      <c r="H1322" s="292" t="str">
        <f t="shared" si="60"/>
        <v>_</v>
      </c>
      <c r="I1322" s="292" t="str">
        <f t="shared" si="61"/>
        <v>_</v>
      </c>
      <c r="J1322" s="581">
        <f t="shared" si="62"/>
        <v>0</v>
      </c>
    </row>
    <row r="1323" spans="1:10" ht="18" customHeight="1" x14ac:dyDescent="0.2">
      <c r="A1323" s="287"/>
      <c r="B1323" s="288"/>
      <c r="C1323" s="289"/>
      <c r="D1323" s="290"/>
      <c r="E1323" s="291"/>
      <c r="F1323" s="290" t="s">
        <v>340</v>
      </c>
      <c r="G1323" s="291"/>
      <c r="H1323" s="292" t="str">
        <f t="shared" si="60"/>
        <v>_</v>
      </c>
      <c r="I1323" s="292" t="str">
        <f t="shared" si="61"/>
        <v>_</v>
      </c>
      <c r="J1323" s="581">
        <f t="shared" si="62"/>
        <v>0</v>
      </c>
    </row>
    <row r="1324" spans="1:10" ht="18" customHeight="1" x14ac:dyDescent="0.2">
      <c r="A1324" s="294"/>
      <c r="B1324" s="295"/>
      <c r="C1324" s="293"/>
      <c r="D1324" s="296"/>
      <c r="E1324" s="291"/>
      <c r="F1324" s="296" t="s">
        <v>340</v>
      </c>
      <c r="G1324" s="291"/>
      <c r="H1324" s="292" t="str">
        <f t="shared" si="60"/>
        <v>_</v>
      </c>
      <c r="I1324" s="292" t="str">
        <f t="shared" si="61"/>
        <v>_</v>
      </c>
      <c r="J1324" s="581">
        <f t="shared" si="62"/>
        <v>0</v>
      </c>
    </row>
    <row r="1325" spans="1:10" ht="18" customHeight="1" x14ac:dyDescent="0.2">
      <c r="A1325" s="287"/>
      <c r="B1325" s="288"/>
      <c r="C1325" s="289"/>
      <c r="D1325" s="290"/>
      <c r="E1325" s="291"/>
      <c r="F1325" s="290" t="s">
        <v>340</v>
      </c>
      <c r="G1325" s="291"/>
      <c r="H1325" s="292" t="str">
        <f t="shared" si="60"/>
        <v>_</v>
      </c>
      <c r="I1325" s="292" t="str">
        <f t="shared" si="61"/>
        <v>_</v>
      </c>
      <c r="J1325" s="581">
        <f t="shared" si="62"/>
        <v>0</v>
      </c>
    </row>
    <row r="1326" spans="1:10" ht="18" customHeight="1" x14ac:dyDescent="0.2">
      <c r="A1326" s="294"/>
      <c r="B1326" s="295"/>
      <c r="C1326" s="293"/>
      <c r="D1326" s="296"/>
      <c r="E1326" s="291"/>
      <c r="F1326" s="296" t="s">
        <v>340</v>
      </c>
      <c r="G1326" s="291"/>
      <c r="H1326" s="292" t="str">
        <f t="shared" si="60"/>
        <v>_</v>
      </c>
      <c r="I1326" s="292" t="str">
        <f t="shared" si="61"/>
        <v>_</v>
      </c>
      <c r="J1326" s="581">
        <f t="shared" si="62"/>
        <v>0</v>
      </c>
    </row>
    <row r="1327" spans="1:10" ht="18" customHeight="1" x14ac:dyDescent="0.2">
      <c r="A1327" s="287"/>
      <c r="B1327" s="288"/>
      <c r="C1327" s="289"/>
      <c r="D1327" s="290"/>
      <c r="E1327" s="291"/>
      <c r="F1327" s="290" t="s">
        <v>340</v>
      </c>
      <c r="G1327" s="291"/>
      <c r="H1327" s="292" t="str">
        <f t="shared" si="60"/>
        <v>_</v>
      </c>
      <c r="I1327" s="292" t="str">
        <f t="shared" si="61"/>
        <v>_</v>
      </c>
      <c r="J1327" s="581">
        <f t="shared" si="62"/>
        <v>0</v>
      </c>
    </row>
    <row r="1328" spans="1:10" ht="18" customHeight="1" x14ac:dyDescent="0.2">
      <c r="A1328" s="294"/>
      <c r="B1328" s="295"/>
      <c r="C1328" s="293"/>
      <c r="D1328" s="296"/>
      <c r="E1328" s="291"/>
      <c r="F1328" s="296" t="s">
        <v>340</v>
      </c>
      <c r="G1328" s="291"/>
      <c r="H1328" s="292" t="str">
        <f t="shared" si="60"/>
        <v>_</v>
      </c>
      <c r="I1328" s="292" t="str">
        <f t="shared" si="61"/>
        <v>_</v>
      </c>
      <c r="J1328" s="581">
        <f t="shared" si="62"/>
        <v>0</v>
      </c>
    </row>
    <row r="1329" spans="1:10" ht="18" customHeight="1" x14ac:dyDescent="0.2">
      <c r="A1329" s="287"/>
      <c r="B1329" s="288"/>
      <c r="C1329" s="289"/>
      <c r="D1329" s="290"/>
      <c r="E1329" s="291"/>
      <c r="F1329" s="290" t="s">
        <v>340</v>
      </c>
      <c r="G1329" s="291"/>
      <c r="H1329" s="292" t="str">
        <f t="shared" si="60"/>
        <v>_</v>
      </c>
      <c r="I1329" s="292" t="str">
        <f t="shared" si="61"/>
        <v>_</v>
      </c>
      <c r="J1329" s="581">
        <f t="shared" si="62"/>
        <v>0</v>
      </c>
    </row>
    <row r="1330" spans="1:10" ht="18" customHeight="1" x14ac:dyDescent="0.2">
      <c r="A1330" s="294"/>
      <c r="B1330" s="295"/>
      <c r="C1330" s="293"/>
      <c r="D1330" s="296"/>
      <c r="E1330" s="291"/>
      <c r="F1330" s="296" t="s">
        <v>340</v>
      </c>
      <c r="G1330" s="291"/>
      <c r="H1330" s="292" t="str">
        <f t="shared" si="60"/>
        <v>_</v>
      </c>
      <c r="I1330" s="292" t="str">
        <f t="shared" si="61"/>
        <v>_</v>
      </c>
      <c r="J1330" s="581">
        <f t="shared" si="62"/>
        <v>0</v>
      </c>
    </row>
    <row r="1331" spans="1:10" ht="18" customHeight="1" x14ac:dyDescent="0.2">
      <c r="A1331" s="287"/>
      <c r="B1331" s="288"/>
      <c r="C1331" s="289"/>
      <c r="D1331" s="290"/>
      <c r="E1331" s="291"/>
      <c r="F1331" s="290" t="s">
        <v>340</v>
      </c>
      <c r="G1331" s="291"/>
      <c r="H1331" s="292" t="str">
        <f t="shared" ref="H1331:H1394" si="63">CONCATENATE(A1331,"_",LEFT(E1331,2))</f>
        <v>_</v>
      </c>
      <c r="I1331" s="292" t="str">
        <f t="shared" ref="I1331:I1394" si="64">CONCATENATE(A1331,"_",LEFT(G1331, 2))</f>
        <v>_</v>
      </c>
      <c r="J1331" s="581">
        <f t="shared" ref="J1331:J1394" si="65" xml:space="preserve"> J1330+N(D1331)-N(F1331)</f>
        <v>0</v>
      </c>
    </row>
    <row r="1332" spans="1:10" ht="18" customHeight="1" x14ac:dyDescent="0.2">
      <c r="A1332" s="294"/>
      <c r="B1332" s="295"/>
      <c r="C1332" s="293"/>
      <c r="D1332" s="296"/>
      <c r="E1332" s="291"/>
      <c r="F1332" s="296" t="s">
        <v>340</v>
      </c>
      <c r="G1332" s="291"/>
      <c r="H1332" s="292" t="str">
        <f t="shared" si="63"/>
        <v>_</v>
      </c>
      <c r="I1332" s="292" t="str">
        <f t="shared" si="64"/>
        <v>_</v>
      </c>
      <c r="J1332" s="581">
        <f t="shared" si="65"/>
        <v>0</v>
      </c>
    </row>
    <row r="1333" spans="1:10" ht="18" customHeight="1" x14ac:dyDescent="0.2">
      <c r="A1333" s="287"/>
      <c r="B1333" s="288"/>
      <c r="C1333" s="289"/>
      <c r="D1333" s="290"/>
      <c r="E1333" s="291"/>
      <c r="F1333" s="290" t="s">
        <v>340</v>
      </c>
      <c r="G1333" s="291"/>
      <c r="H1333" s="292" t="str">
        <f t="shared" si="63"/>
        <v>_</v>
      </c>
      <c r="I1333" s="292" t="str">
        <f t="shared" si="64"/>
        <v>_</v>
      </c>
      <c r="J1333" s="581">
        <f t="shared" si="65"/>
        <v>0</v>
      </c>
    </row>
    <row r="1334" spans="1:10" ht="18" customHeight="1" x14ac:dyDescent="0.2">
      <c r="A1334" s="294"/>
      <c r="B1334" s="295"/>
      <c r="C1334" s="293"/>
      <c r="D1334" s="296"/>
      <c r="E1334" s="291"/>
      <c r="F1334" s="296" t="s">
        <v>340</v>
      </c>
      <c r="G1334" s="291"/>
      <c r="H1334" s="292" t="str">
        <f t="shared" si="63"/>
        <v>_</v>
      </c>
      <c r="I1334" s="292" t="str">
        <f t="shared" si="64"/>
        <v>_</v>
      </c>
      <c r="J1334" s="581">
        <f t="shared" si="65"/>
        <v>0</v>
      </c>
    </row>
    <row r="1335" spans="1:10" ht="18" customHeight="1" x14ac:dyDescent="0.2">
      <c r="A1335" s="287"/>
      <c r="B1335" s="288"/>
      <c r="C1335" s="289"/>
      <c r="D1335" s="290"/>
      <c r="E1335" s="291"/>
      <c r="F1335" s="290" t="s">
        <v>340</v>
      </c>
      <c r="G1335" s="291"/>
      <c r="H1335" s="292" t="str">
        <f t="shared" si="63"/>
        <v>_</v>
      </c>
      <c r="I1335" s="292" t="str">
        <f t="shared" si="64"/>
        <v>_</v>
      </c>
      <c r="J1335" s="581">
        <f t="shared" si="65"/>
        <v>0</v>
      </c>
    </row>
    <row r="1336" spans="1:10" ht="18" customHeight="1" x14ac:dyDescent="0.2">
      <c r="A1336" s="294"/>
      <c r="B1336" s="295"/>
      <c r="C1336" s="293"/>
      <c r="D1336" s="296"/>
      <c r="E1336" s="291"/>
      <c r="F1336" s="296" t="s">
        <v>340</v>
      </c>
      <c r="G1336" s="291"/>
      <c r="H1336" s="292" t="str">
        <f t="shared" si="63"/>
        <v>_</v>
      </c>
      <c r="I1336" s="292" t="str">
        <f t="shared" si="64"/>
        <v>_</v>
      </c>
      <c r="J1336" s="581">
        <f t="shared" si="65"/>
        <v>0</v>
      </c>
    </row>
    <row r="1337" spans="1:10" ht="18" customHeight="1" x14ac:dyDescent="0.2">
      <c r="A1337" s="287"/>
      <c r="B1337" s="288"/>
      <c r="C1337" s="289"/>
      <c r="D1337" s="290"/>
      <c r="E1337" s="291"/>
      <c r="F1337" s="290" t="s">
        <v>340</v>
      </c>
      <c r="G1337" s="291"/>
      <c r="H1337" s="292" t="str">
        <f t="shared" si="63"/>
        <v>_</v>
      </c>
      <c r="I1337" s="292" t="str">
        <f t="shared" si="64"/>
        <v>_</v>
      </c>
      <c r="J1337" s="581">
        <f t="shared" si="65"/>
        <v>0</v>
      </c>
    </row>
    <row r="1338" spans="1:10" ht="18" customHeight="1" x14ac:dyDescent="0.2">
      <c r="A1338" s="294"/>
      <c r="B1338" s="295"/>
      <c r="C1338" s="293"/>
      <c r="D1338" s="296"/>
      <c r="E1338" s="291"/>
      <c r="F1338" s="296" t="s">
        <v>340</v>
      </c>
      <c r="G1338" s="291"/>
      <c r="H1338" s="292" t="str">
        <f t="shared" si="63"/>
        <v>_</v>
      </c>
      <c r="I1338" s="292" t="str">
        <f t="shared" si="64"/>
        <v>_</v>
      </c>
      <c r="J1338" s="581">
        <f t="shared" si="65"/>
        <v>0</v>
      </c>
    </row>
    <row r="1339" spans="1:10" ht="18" customHeight="1" x14ac:dyDescent="0.2">
      <c r="A1339" s="287"/>
      <c r="B1339" s="288"/>
      <c r="C1339" s="289"/>
      <c r="D1339" s="290"/>
      <c r="E1339" s="291"/>
      <c r="F1339" s="290" t="s">
        <v>340</v>
      </c>
      <c r="G1339" s="291"/>
      <c r="H1339" s="292" t="str">
        <f t="shared" si="63"/>
        <v>_</v>
      </c>
      <c r="I1339" s="292" t="str">
        <f t="shared" si="64"/>
        <v>_</v>
      </c>
      <c r="J1339" s="581">
        <f t="shared" si="65"/>
        <v>0</v>
      </c>
    </row>
    <row r="1340" spans="1:10" ht="18" customHeight="1" x14ac:dyDescent="0.2">
      <c r="A1340" s="294"/>
      <c r="B1340" s="295"/>
      <c r="C1340" s="293"/>
      <c r="D1340" s="296"/>
      <c r="E1340" s="291"/>
      <c r="F1340" s="296" t="s">
        <v>340</v>
      </c>
      <c r="G1340" s="291"/>
      <c r="H1340" s="292" t="str">
        <f t="shared" si="63"/>
        <v>_</v>
      </c>
      <c r="I1340" s="292" t="str">
        <f t="shared" si="64"/>
        <v>_</v>
      </c>
      <c r="J1340" s="581">
        <f t="shared" si="65"/>
        <v>0</v>
      </c>
    </row>
    <row r="1341" spans="1:10" ht="18" customHeight="1" x14ac:dyDescent="0.2">
      <c r="A1341" s="287"/>
      <c r="B1341" s="288"/>
      <c r="C1341" s="289"/>
      <c r="D1341" s="290"/>
      <c r="E1341" s="291"/>
      <c r="F1341" s="290" t="s">
        <v>340</v>
      </c>
      <c r="G1341" s="291"/>
      <c r="H1341" s="292" t="str">
        <f t="shared" si="63"/>
        <v>_</v>
      </c>
      <c r="I1341" s="292" t="str">
        <f t="shared" si="64"/>
        <v>_</v>
      </c>
      <c r="J1341" s="581">
        <f t="shared" si="65"/>
        <v>0</v>
      </c>
    </row>
    <row r="1342" spans="1:10" ht="18" customHeight="1" x14ac:dyDescent="0.2">
      <c r="A1342" s="294"/>
      <c r="B1342" s="295"/>
      <c r="C1342" s="293"/>
      <c r="D1342" s="296"/>
      <c r="E1342" s="291"/>
      <c r="F1342" s="296" t="s">
        <v>340</v>
      </c>
      <c r="G1342" s="291"/>
      <c r="H1342" s="292" t="str">
        <f t="shared" si="63"/>
        <v>_</v>
      </c>
      <c r="I1342" s="292" t="str">
        <f t="shared" si="64"/>
        <v>_</v>
      </c>
      <c r="J1342" s="581">
        <f t="shared" si="65"/>
        <v>0</v>
      </c>
    </row>
    <row r="1343" spans="1:10" ht="18" customHeight="1" x14ac:dyDescent="0.2">
      <c r="A1343" s="287"/>
      <c r="B1343" s="288"/>
      <c r="C1343" s="289"/>
      <c r="D1343" s="290"/>
      <c r="E1343" s="291"/>
      <c r="F1343" s="290" t="s">
        <v>340</v>
      </c>
      <c r="G1343" s="291"/>
      <c r="H1343" s="292" t="str">
        <f t="shared" si="63"/>
        <v>_</v>
      </c>
      <c r="I1343" s="292" t="str">
        <f t="shared" si="64"/>
        <v>_</v>
      </c>
      <c r="J1343" s="581">
        <f t="shared" si="65"/>
        <v>0</v>
      </c>
    </row>
    <row r="1344" spans="1:10" ht="18" customHeight="1" x14ac:dyDescent="0.2">
      <c r="A1344" s="294"/>
      <c r="B1344" s="295"/>
      <c r="C1344" s="293"/>
      <c r="D1344" s="296"/>
      <c r="E1344" s="291"/>
      <c r="F1344" s="296" t="s">
        <v>340</v>
      </c>
      <c r="G1344" s="291"/>
      <c r="H1344" s="292" t="str">
        <f t="shared" si="63"/>
        <v>_</v>
      </c>
      <c r="I1344" s="292" t="str">
        <f t="shared" si="64"/>
        <v>_</v>
      </c>
      <c r="J1344" s="581">
        <f t="shared" si="65"/>
        <v>0</v>
      </c>
    </row>
    <row r="1345" spans="1:10" ht="18" customHeight="1" x14ac:dyDescent="0.2">
      <c r="A1345" s="287"/>
      <c r="B1345" s="288"/>
      <c r="C1345" s="289"/>
      <c r="D1345" s="290"/>
      <c r="E1345" s="291"/>
      <c r="F1345" s="290" t="s">
        <v>340</v>
      </c>
      <c r="G1345" s="291"/>
      <c r="H1345" s="292" t="str">
        <f t="shared" si="63"/>
        <v>_</v>
      </c>
      <c r="I1345" s="292" t="str">
        <f t="shared" si="64"/>
        <v>_</v>
      </c>
      <c r="J1345" s="581">
        <f t="shared" si="65"/>
        <v>0</v>
      </c>
    </row>
    <row r="1346" spans="1:10" ht="18" customHeight="1" x14ac:dyDescent="0.2">
      <c r="A1346" s="294"/>
      <c r="B1346" s="295"/>
      <c r="C1346" s="293"/>
      <c r="D1346" s="296"/>
      <c r="E1346" s="291"/>
      <c r="F1346" s="296" t="s">
        <v>340</v>
      </c>
      <c r="G1346" s="291"/>
      <c r="H1346" s="292" t="str">
        <f t="shared" si="63"/>
        <v>_</v>
      </c>
      <c r="I1346" s="292" t="str">
        <f t="shared" si="64"/>
        <v>_</v>
      </c>
      <c r="J1346" s="581">
        <f t="shared" si="65"/>
        <v>0</v>
      </c>
    </row>
    <row r="1347" spans="1:10" ht="18" customHeight="1" x14ac:dyDescent="0.2">
      <c r="A1347" s="287"/>
      <c r="B1347" s="288"/>
      <c r="C1347" s="289"/>
      <c r="D1347" s="290"/>
      <c r="E1347" s="291"/>
      <c r="F1347" s="290" t="s">
        <v>340</v>
      </c>
      <c r="G1347" s="291"/>
      <c r="H1347" s="292" t="str">
        <f t="shared" si="63"/>
        <v>_</v>
      </c>
      <c r="I1347" s="292" t="str">
        <f t="shared" si="64"/>
        <v>_</v>
      </c>
      <c r="J1347" s="581">
        <f t="shared" si="65"/>
        <v>0</v>
      </c>
    </row>
    <row r="1348" spans="1:10" ht="18" customHeight="1" x14ac:dyDescent="0.2">
      <c r="A1348" s="294"/>
      <c r="B1348" s="295"/>
      <c r="C1348" s="293"/>
      <c r="D1348" s="296"/>
      <c r="E1348" s="291"/>
      <c r="F1348" s="296" t="s">
        <v>340</v>
      </c>
      <c r="G1348" s="291"/>
      <c r="H1348" s="292" t="str">
        <f t="shared" si="63"/>
        <v>_</v>
      </c>
      <c r="I1348" s="292" t="str">
        <f t="shared" si="64"/>
        <v>_</v>
      </c>
      <c r="J1348" s="581">
        <f t="shared" si="65"/>
        <v>0</v>
      </c>
    </row>
    <row r="1349" spans="1:10" ht="18" customHeight="1" x14ac:dyDescent="0.2">
      <c r="A1349" s="287"/>
      <c r="B1349" s="288"/>
      <c r="C1349" s="289"/>
      <c r="D1349" s="290"/>
      <c r="E1349" s="291"/>
      <c r="F1349" s="290" t="s">
        <v>340</v>
      </c>
      <c r="G1349" s="291"/>
      <c r="H1349" s="292" t="str">
        <f t="shared" si="63"/>
        <v>_</v>
      </c>
      <c r="I1349" s="292" t="str">
        <f t="shared" si="64"/>
        <v>_</v>
      </c>
      <c r="J1349" s="581">
        <f t="shared" si="65"/>
        <v>0</v>
      </c>
    </row>
    <row r="1350" spans="1:10" ht="18" customHeight="1" x14ac:dyDescent="0.2">
      <c r="A1350" s="294"/>
      <c r="B1350" s="295"/>
      <c r="C1350" s="293"/>
      <c r="D1350" s="296"/>
      <c r="E1350" s="291"/>
      <c r="F1350" s="296" t="s">
        <v>340</v>
      </c>
      <c r="G1350" s="291"/>
      <c r="H1350" s="292" t="str">
        <f t="shared" si="63"/>
        <v>_</v>
      </c>
      <c r="I1350" s="292" t="str">
        <f t="shared" si="64"/>
        <v>_</v>
      </c>
      <c r="J1350" s="581">
        <f t="shared" si="65"/>
        <v>0</v>
      </c>
    </row>
    <row r="1351" spans="1:10" ht="18" customHeight="1" x14ac:dyDescent="0.2">
      <c r="A1351" s="287"/>
      <c r="B1351" s="288"/>
      <c r="C1351" s="289"/>
      <c r="D1351" s="290"/>
      <c r="E1351" s="291"/>
      <c r="F1351" s="290" t="s">
        <v>340</v>
      </c>
      <c r="G1351" s="291"/>
      <c r="H1351" s="292" t="str">
        <f t="shared" si="63"/>
        <v>_</v>
      </c>
      <c r="I1351" s="292" t="str">
        <f t="shared" si="64"/>
        <v>_</v>
      </c>
      <c r="J1351" s="581">
        <f t="shared" si="65"/>
        <v>0</v>
      </c>
    </row>
    <row r="1352" spans="1:10" ht="18" customHeight="1" x14ac:dyDescent="0.2">
      <c r="A1352" s="294"/>
      <c r="B1352" s="295"/>
      <c r="C1352" s="293"/>
      <c r="D1352" s="296"/>
      <c r="E1352" s="291"/>
      <c r="F1352" s="296" t="s">
        <v>340</v>
      </c>
      <c r="G1352" s="291"/>
      <c r="H1352" s="292" t="str">
        <f t="shared" si="63"/>
        <v>_</v>
      </c>
      <c r="I1352" s="292" t="str">
        <f t="shared" si="64"/>
        <v>_</v>
      </c>
      <c r="J1352" s="581">
        <f t="shared" si="65"/>
        <v>0</v>
      </c>
    </row>
    <row r="1353" spans="1:10" ht="18" customHeight="1" x14ac:dyDescent="0.2">
      <c r="A1353" s="287"/>
      <c r="B1353" s="288"/>
      <c r="C1353" s="289"/>
      <c r="D1353" s="290"/>
      <c r="E1353" s="291"/>
      <c r="F1353" s="290" t="s">
        <v>340</v>
      </c>
      <c r="G1353" s="291"/>
      <c r="H1353" s="292" t="str">
        <f t="shared" si="63"/>
        <v>_</v>
      </c>
      <c r="I1353" s="292" t="str">
        <f t="shared" si="64"/>
        <v>_</v>
      </c>
      <c r="J1353" s="581">
        <f t="shared" si="65"/>
        <v>0</v>
      </c>
    </row>
    <row r="1354" spans="1:10" ht="18" customHeight="1" x14ac:dyDescent="0.2">
      <c r="A1354" s="294"/>
      <c r="B1354" s="295"/>
      <c r="C1354" s="293"/>
      <c r="D1354" s="296"/>
      <c r="E1354" s="291"/>
      <c r="F1354" s="296" t="s">
        <v>340</v>
      </c>
      <c r="G1354" s="291"/>
      <c r="H1354" s="292" t="str">
        <f t="shared" si="63"/>
        <v>_</v>
      </c>
      <c r="I1354" s="292" t="str">
        <f t="shared" si="64"/>
        <v>_</v>
      </c>
      <c r="J1354" s="581">
        <f t="shared" si="65"/>
        <v>0</v>
      </c>
    </row>
    <row r="1355" spans="1:10" ht="18" customHeight="1" x14ac:dyDescent="0.2">
      <c r="A1355" s="287"/>
      <c r="B1355" s="288"/>
      <c r="C1355" s="289"/>
      <c r="D1355" s="290"/>
      <c r="E1355" s="291"/>
      <c r="F1355" s="290" t="s">
        <v>340</v>
      </c>
      <c r="G1355" s="291"/>
      <c r="H1355" s="292" t="str">
        <f t="shared" si="63"/>
        <v>_</v>
      </c>
      <c r="I1355" s="292" t="str">
        <f t="shared" si="64"/>
        <v>_</v>
      </c>
      <c r="J1355" s="581">
        <f t="shared" si="65"/>
        <v>0</v>
      </c>
    </row>
    <row r="1356" spans="1:10" ht="18" customHeight="1" x14ac:dyDescent="0.2">
      <c r="A1356" s="294"/>
      <c r="B1356" s="295"/>
      <c r="C1356" s="293"/>
      <c r="D1356" s="296"/>
      <c r="E1356" s="291"/>
      <c r="F1356" s="296" t="s">
        <v>340</v>
      </c>
      <c r="G1356" s="291"/>
      <c r="H1356" s="292" t="str">
        <f t="shared" si="63"/>
        <v>_</v>
      </c>
      <c r="I1356" s="292" t="str">
        <f t="shared" si="64"/>
        <v>_</v>
      </c>
      <c r="J1356" s="581">
        <f t="shared" si="65"/>
        <v>0</v>
      </c>
    </row>
    <row r="1357" spans="1:10" ht="18" customHeight="1" x14ac:dyDescent="0.2">
      <c r="A1357" s="287"/>
      <c r="B1357" s="288"/>
      <c r="C1357" s="289"/>
      <c r="D1357" s="290"/>
      <c r="E1357" s="291"/>
      <c r="F1357" s="290" t="s">
        <v>340</v>
      </c>
      <c r="G1357" s="291"/>
      <c r="H1357" s="292" t="str">
        <f t="shared" si="63"/>
        <v>_</v>
      </c>
      <c r="I1357" s="292" t="str">
        <f t="shared" si="64"/>
        <v>_</v>
      </c>
      <c r="J1357" s="581">
        <f t="shared" si="65"/>
        <v>0</v>
      </c>
    </row>
    <row r="1358" spans="1:10" ht="18" customHeight="1" x14ac:dyDescent="0.2">
      <c r="A1358" s="294"/>
      <c r="B1358" s="295"/>
      <c r="C1358" s="293"/>
      <c r="D1358" s="296"/>
      <c r="E1358" s="291"/>
      <c r="F1358" s="296" t="s">
        <v>340</v>
      </c>
      <c r="G1358" s="291"/>
      <c r="H1358" s="292" t="str">
        <f t="shared" si="63"/>
        <v>_</v>
      </c>
      <c r="I1358" s="292" t="str">
        <f t="shared" si="64"/>
        <v>_</v>
      </c>
      <c r="J1358" s="581">
        <f t="shared" si="65"/>
        <v>0</v>
      </c>
    </row>
    <row r="1359" spans="1:10" ht="18" customHeight="1" x14ac:dyDescent="0.2">
      <c r="A1359" s="287"/>
      <c r="B1359" s="288"/>
      <c r="C1359" s="289"/>
      <c r="D1359" s="290"/>
      <c r="E1359" s="291"/>
      <c r="F1359" s="290" t="s">
        <v>340</v>
      </c>
      <c r="G1359" s="291"/>
      <c r="H1359" s="292" t="str">
        <f t="shared" si="63"/>
        <v>_</v>
      </c>
      <c r="I1359" s="292" t="str">
        <f t="shared" si="64"/>
        <v>_</v>
      </c>
      <c r="J1359" s="581">
        <f t="shared" si="65"/>
        <v>0</v>
      </c>
    </row>
    <row r="1360" spans="1:10" ht="18" customHeight="1" x14ac:dyDescent="0.2">
      <c r="A1360" s="294"/>
      <c r="B1360" s="295"/>
      <c r="C1360" s="293"/>
      <c r="D1360" s="296"/>
      <c r="E1360" s="291"/>
      <c r="F1360" s="296" t="s">
        <v>340</v>
      </c>
      <c r="G1360" s="291"/>
      <c r="H1360" s="292" t="str">
        <f t="shared" si="63"/>
        <v>_</v>
      </c>
      <c r="I1360" s="292" t="str">
        <f t="shared" si="64"/>
        <v>_</v>
      </c>
      <c r="J1360" s="581">
        <f t="shared" si="65"/>
        <v>0</v>
      </c>
    </row>
    <row r="1361" spans="1:10" ht="18" customHeight="1" x14ac:dyDescent="0.2">
      <c r="A1361" s="287"/>
      <c r="B1361" s="288"/>
      <c r="C1361" s="289"/>
      <c r="D1361" s="290"/>
      <c r="E1361" s="291"/>
      <c r="F1361" s="290" t="s">
        <v>340</v>
      </c>
      <c r="G1361" s="291"/>
      <c r="H1361" s="292" t="str">
        <f t="shared" si="63"/>
        <v>_</v>
      </c>
      <c r="I1361" s="292" t="str">
        <f t="shared" si="64"/>
        <v>_</v>
      </c>
      <c r="J1361" s="581">
        <f t="shared" si="65"/>
        <v>0</v>
      </c>
    </row>
    <row r="1362" spans="1:10" ht="18" customHeight="1" x14ac:dyDescent="0.2">
      <c r="A1362" s="294"/>
      <c r="B1362" s="295"/>
      <c r="C1362" s="293"/>
      <c r="D1362" s="296"/>
      <c r="E1362" s="291"/>
      <c r="F1362" s="296" t="s">
        <v>340</v>
      </c>
      <c r="G1362" s="291"/>
      <c r="H1362" s="292" t="str">
        <f t="shared" si="63"/>
        <v>_</v>
      </c>
      <c r="I1362" s="292" t="str">
        <f t="shared" si="64"/>
        <v>_</v>
      </c>
      <c r="J1362" s="581">
        <f t="shared" si="65"/>
        <v>0</v>
      </c>
    </row>
    <row r="1363" spans="1:10" ht="18" customHeight="1" x14ac:dyDescent="0.2">
      <c r="A1363" s="287"/>
      <c r="B1363" s="288"/>
      <c r="C1363" s="289"/>
      <c r="D1363" s="290"/>
      <c r="E1363" s="291"/>
      <c r="F1363" s="290" t="s">
        <v>340</v>
      </c>
      <c r="G1363" s="291"/>
      <c r="H1363" s="292" t="str">
        <f t="shared" si="63"/>
        <v>_</v>
      </c>
      <c r="I1363" s="292" t="str">
        <f t="shared" si="64"/>
        <v>_</v>
      </c>
      <c r="J1363" s="581">
        <f t="shared" si="65"/>
        <v>0</v>
      </c>
    </row>
    <row r="1364" spans="1:10" ht="18" customHeight="1" x14ac:dyDescent="0.2">
      <c r="A1364" s="294"/>
      <c r="B1364" s="295"/>
      <c r="C1364" s="293"/>
      <c r="D1364" s="296"/>
      <c r="E1364" s="291"/>
      <c r="F1364" s="296" t="s">
        <v>340</v>
      </c>
      <c r="G1364" s="291"/>
      <c r="H1364" s="292" t="str">
        <f t="shared" si="63"/>
        <v>_</v>
      </c>
      <c r="I1364" s="292" t="str">
        <f t="shared" si="64"/>
        <v>_</v>
      </c>
      <c r="J1364" s="581">
        <f t="shared" si="65"/>
        <v>0</v>
      </c>
    </row>
    <row r="1365" spans="1:10" ht="18" customHeight="1" x14ac:dyDescent="0.2">
      <c r="A1365" s="287"/>
      <c r="B1365" s="288"/>
      <c r="C1365" s="289"/>
      <c r="D1365" s="290"/>
      <c r="E1365" s="291"/>
      <c r="F1365" s="290" t="s">
        <v>340</v>
      </c>
      <c r="G1365" s="291"/>
      <c r="H1365" s="292" t="str">
        <f t="shared" si="63"/>
        <v>_</v>
      </c>
      <c r="I1365" s="292" t="str">
        <f t="shared" si="64"/>
        <v>_</v>
      </c>
      <c r="J1365" s="581">
        <f t="shared" si="65"/>
        <v>0</v>
      </c>
    </row>
    <row r="1366" spans="1:10" ht="18" customHeight="1" x14ac:dyDescent="0.2">
      <c r="A1366" s="294"/>
      <c r="B1366" s="295"/>
      <c r="C1366" s="293"/>
      <c r="D1366" s="296"/>
      <c r="E1366" s="291"/>
      <c r="F1366" s="296" t="s">
        <v>340</v>
      </c>
      <c r="G1366" s="291"/>
      <c r="H1366" s="292" t="str">
        <f t="shared" si="63"/>
        <v>_</v>
      </c>
      <c r="I1366" s="292" t="str">
        <f t="shared" si="64"/>
        <v>_</v>
      </c>
      <c r="J1366" s="581">
        <f t="shared" si="65"/>
        <v>0</v>
      </c>
    </row>
    <row r="1367" spans="1:10" ht="18" customHeight="1" x14ac:dyDescent="0.2">
      <c r="A1367" s="287"/>
      <c r="B1367" s="288"/>
      <c r="C1367" s="289"/>
      <c r="D1367" s="290"/>
      <c r="E1367" s="291"/>
      <c r="F1367" s="290" t="s">
        <v>340</v>
      </c>
      <c r="G1367" s="291"/>
      <c r="H1367" s="292" t="str">
        <f t="shared" si="63"/>
        <v>_</v>
      </c>
      <c r="I1367" s="292" t="str">
        <f t="shared" si="64"/>
        <v>_</v>
      </c>
      <c r="J1367" s="581">
        <f t="shared" si="65"/>
        <v>0</v>
      </c>
    </row>
    <row r="1368" spans="1:10" ht="18" customHeight="1" x14ac:dyDescent="0.2">
      <c r="A1368" s="294"/>
      <c r="B1368" s="295"/>
      <c r="C1368" s="293"/>
      <c r="D1368" s="296"/>
      <c r="E1368" s="291"/>
      <c r="F1368" s="296" t="s">
        <v>340</v>
      </c>
      <c r="G1368" s="291"/>
      <c r="H1368" s="292" t="str">
        <f t="shared" si="63"/>
        <v>_</v>
      </c>
      <c r="I1368" s="292" t="str">
        <f t="shared" si="64"/>
        <v>_</v>
      </c>
      <c r="J1368" s="581">
        <f t="shared" si="65"/>
        <v>0</v>
      </c>
    </row>
    <row r="1369" spans="1:10" ht="18" customHeight="1" x14ac:dyDescent="0.2">
      <c r="A1369" s="287"/>
      <c r="B1369" s="288"/>
      <c r="C1369" s="289"/>
      <c r="D1369" s="290"/>
      <c r="E1369" s="291"/>
      <c r="F1369" s="290" t="s">
        <v>340</v>
      </c>
      <c r="G1369" s="291"/>
      <c r="H1369" s="292" t="str">
        <f t="shared" si="63"/>
        <v>_</v>
      </c>
      <c r="I1369" s="292" t="str">
        <f t="shared" si="64"/>
        <v>_</v>
      </c>
      <c r="J1369" s="581">
        <f t="shared" si="65"/>
        <v>0</v>
      </c>
    </row>
    <row r="1370" spans="1:10" ht="18" customHeight="1" x14ac:dyDescent="0.2">
      <c r="A1370" s="294"/>
      <c r="B1370" s="295"/>
      <c r="C1370" s="293"/>
      <c r="D1370" s="296"/>
      <c r="E1370" s="291"/>
      <c r="F1370" s="296" t="s">
        <v>340</v>
      </c>
      <c r="G1370" s="291"/>
      <c r="H1370" s="292" t="str">
        <f t="shared" si="63"/>
        <v>_</v>
      </c>
      <c r="I1370" s="292" t="str">
        <f t="shared" si="64"/>
        <v>_</v>
      </c>
      <c r="J1370" s="581">
        <f t="shared" si="65"/>
        <v>0</v>
      </c>
    </row>
    <row r="1371" spans="1:10" ht="18" customHeight="1" x14ac:dyDescent="0.2">
      <c r="A1371" s="287"/>
      <c r="B1371" s="288"/>
      <c r="C1371" s="289"/>
      <c r="D1371" s="290"/>
      <c r="E1371" s="291"/>
      <c r="F1371" s="290" t="s">
        <v>340</v>
      </c>
      <c r="G1371" s="291"/>
      <c r="H1371" s="292" t="str">
        <f t="shared" si="63"/>
        <v>_</v>
      </c>
      <c r="I1371" s="292" t="str">
        <f t="shared" si="64"/>
        <v>_</v>
      </c>
      <c r="J1371" s="581">
        <f t="shared" si="65"/>
        <v>0</v>
      </c>
    </row>
    <row r="1372" spans="1:10" ht="18" customHeight="1" x14ac:dyDescent="0.2">
      <c r="A1372" s="294"/>
      <c r="B1372" s="295"/>
      <c r="C1372" s="293"/>
      <c r="D1372" s="296"/>
      <c r="E1372" s="291"/>
      <c r="F1372" s="296" t="s">
        <v>340</v>
      </c>
      <c r="G1372" s="291"/>
      <c r="H1372" s="292" t="str">
        <f t="shared" si="63"/>
        <v>_</v>
      </c>
      <c r="I1372" s="292" t="str">
        <f t="shared" si="64"/>
        <v>_</v>
      </c>
      <c r="J1372" s="581">
        <f t="shared" si="65"/>
        <v>0</v>
      </c>
    </row>
    <row r="1373" spans="1:10" ht="18" customHeight="1" x14ac:dyDescent="0.2">
      <c r="A1373" s="287"/>
      <c r="B1373" s="288"/>
      <c r="C1373" s="289"/>
      <c r="D1373" s="290"/>
      <c r="E1373" s="291"/>
      <c r="F1373" s="290" t="s">
        <v>340</v>
      </c>
      <c r="G1373" s="291"/>
      <c r="H1373" s="292" t="str">
        <f t="shared" si="63"/>
        <v>_</v>
      </c>
      <c r="I1373" s="292" t="str">
        <f t="shared" si="64"/>
        <v>_</v>
      </c>
      <c r="J1373" s="581">
        <f t="shared" si="65"/>
        <v>0</v>
      </c>
    </row>
    <row r="1374" spans="1:10" ht="18" customHeight="1" x14ac:dyDescent="0.2">
      <c r="A1374" s="294"/>
      <c r="B1374" s="295"/>
      <c r="C1374" s="293"/>
      <c r="D1374" s="296"/>
      <c r="E1374" s="291"/>
      <c r="F1374" s="296" t="s">
        <v>340</v>
      </c>
      <c r="G1374" s="291"/>
      <c r="H1374" s="292" t="str">
        <f t="shared" si="63"/>
        <v>_</v>
      </c>
      <c r="I1374" s="292" t="str">
        <f t="shared" si="64"/>
        <v>_</v>
      </c>
      <c r="J1374" s="581">
        <f t="shared" si="65"/>
        <v>0</v>
      </c>
    </row>
    <row r="1375" spans="1:10" ht="18" customHeight="1" x14ac:dyDescent="0.2">
      <c r="A1375" s="287"/>
      <c r="B1375" s="288"/>
      <c r="C1375" s="289"/>
      <c r="D1375" s="290"/>
      <c r="E1375" s="291"/>
      <c r="F1375" s="290" t="s">
        <v>340</v>
      </c>
      <c r="G1375" s="291"/>
      <c r="H1375" s="292" t="str">
        <f t="shared" si="63"/>
        <v>_</v>
      </c>
      <c r="I1375" s="292" t="str">
        <f t="shared" si="64"/>
        <v>_</v>
      </c>
      <c r="J1375" s="581">
        <f t="shared" si="65"/>
        <v>0</v>
      </c>
    </row>
    <row r="1376" spans="1:10" ht="18" customHeight="1" x14ac:dyDescent="0.2">
      <c r="A1376" s="294"/>
      <c r="B1376" s="295"/>
      <c r="C1376" s="293"/>
      <c r="D1376" s="296"/>
      <c r="E1376" s="291"/>
      <c r="F1376" s="296" t="s">
        <v>340</v>
      </c>
      <c r="G1376" s="291"/>
      <c r="H1376" s="292" t="str">
        <f t="shared" si="63"/>
        <v>_</v>
      </c>
      <c r="I1376" s="292" t="str">
        <f t="shared" si="64"/>
        <v>_</v>
      </c>
      <c r="J1376" s="581">
        <f t="shared" si="65"/>
        <v>0</v>
      </c>
    </row>
    <row r="1377" spans="1:10" ht="18" customHeight="1" x14ac:dyDescent="0.2">
      <c r="A1377" s="287"/>
      <c r="B1377" s="288"/>
      <c r="C1377" s="289"/>
      <c r="D1377" s="290"/>
      <c r="E1377" s="291"/>
      <c r="F1377" s="290" t="s">
        <v>340</v>
      </c>
      <c r="G1377" s="291"/>
      <c r="H1377" s="292" t="str">
        <f t="shared" si="63"/>
        <v>_</v>
      </c>
      <c r="I1377" s="292" t="str">
        <f t="shared" si="64"/>
        <v>_</v>
      </c>
      <c r="J1377" s="581">
        <f t="shared" si="65"/>
        <v>0</v>
      </c>
    </row>
    <row r="1378" spans="1:10" ht="18" customHeight="1" x14ac:dyDescent="0.2">
      <c r="A1378" s="294"/>
      <c r="B1378" s="295"/>
      <c r="C1378" s="293"/>
      <c r="D1378" s="296"/>
      <c r="E1378" s="291"/>
      <c r="F1378" s="296" t="s">
        <v>340</v>
      </c>
      <c r="G1378" s="291"/>
      <c r="H1378" s="292" t="str">
        <f t="shared" si="63"/>
        <v>_</v>
      </c>
      <c r="I1378" s="292" t="str">
        <f t="shared" si="64"/>
        <v>_</v>
      </c>
      <c r="J1378" s="581">
        <f t="shared" si="65"/>
        <v>0</v>
      </c>
    </row>
    <row r="1379" spans="1:10" ht="18" customHeight="1" x14ac:dyDescent="0.2">
      <c r="A1379" s="287"/>
      <c r="B1379" s="288"/>
      <c r="C1379" s="289"/>
      <c r="D1379" s="290"/>
      <c r="E1379" s="291"/>
      <c r="F1379" s="290" t="s">
        <v>340</v>
      </c>
      <c r="G1379" s="291"/>
      <c r="H1379" s="292" t="str">
        <f t="shared" si="63"/>
        <v>_</v>
      </c>
      <c r="I1379" s="292" t="str">
        <f t="shared" si="64"/>
        <v>_</v>
      </c>
      <c r="J1379" s="581">
        <f t="shared" si="65"/>
        <v>0</v>
      </c>
    </row>
    <row r="1380" spans="1:10" ht="18" customHeight="1" x14ac:dyDescent="0.2">
      <c r="A1380" s="294"/>
      <c r="B1380" s="295"/>
      <c r="C1380" s="293"/>
      <c r="D1380" s="296"/>
      <c r="E1380" s="291"/>
      <c r="F1380" s="296" t="s">
        <v>340</v>
      </c>
      <c r="G1380" s="291"/>
      <c r="H1380" s="292" t="str">
        <f t="shared" si="63"/>
        <v>_</v>
      </c>
      <c r="I1380" s="292" t="str">
        <f t="shared" si="64"/>
        <v>_</v>
      </c>
      <c r="J1380" s="581">
        <f t="shared" si="65"/>
        <v>0</v>
      </c>
    </row>
    <row r="1381" spans="1:10" ht="18" customHeight="1" x14ac:dyDescent="0.2">
      <c r="A1381" s="287"/>
      <c r="B1381" s="288"/>
      <c r="C1381" s="289"/>
      <c r="D1381" s="290"/>
      <c r="E1381" s="291"/>
      <c r="F1381" s="290" t="s">
        <v>340</v>
      </c>
      <c r="G1381" s="291"/>
      <c r="H1381" s="292" t="str">
        <f t="shared" si="63"/>
        <v>_</v>
      </c>
      <c r="I1381" s="292" t="str">
        <f t="shared" si="64"/>
        <v>_</v>
      </c>
      <c r="J1381" s="581">
        <f t="shared" si="65"/>
        <v>0</v>
      </c>
    </row>
    <row r="1382" spans="1:10" ht="18" customHeight="1" x14ac:dyDescent="0.2">
      <c r="A1382" s="294"/>
      <c r="B1382" s="295"/>
      <c r="C1382" s="293"/>
      <c r="D1382" s="296"/>
      <c r="E1382" s="291"/>
      <c r="F1382" s="296" t="s">
        <v>340</v>
      </c>
      <c r="G1382" s="291"/>
      <c r="H1382" s="292" t="str">
        <f t="shared" si="63"/>
        <v>_</v>
      </c>
      <c r="I1382" s="292" t="str">
        <f t="shared" si="64"/>
        <v>_</v>
      </c>
      <c r="J1382" s="581">
        <f t="shared" si="65"/>
        <v>0</v>
      </c>
    </row>
    <row r="1383" spans="1:10" ht="18" customHeight="1" x14ac:dyDescent="0.2">
      <c r="A1383" s="287"/>
      <c r="B1383" s="288"/>
      <c r="C1383" s="289"/>
      <c r="D1383" s="290"/>
      <c r="E1383" s="291"/>
      <c r="F1383" s="290" t="s">
        <v>340</v>
      </c>
      <c r="G1383" s="291"/>
      <c r="H1383" s="292" t="str">
        <f t="shared" si="63"/>
        <v>_</v>
      </c>
      <c r="I1383" s="292" t="str">
        <f t="shared" si="64"/>
        <v>_</v>
      </c>
      <c r="J1383" s="581">
        <f t="shared" si="65"/>
        <v>0</v>
      </c>
    </row>
    <row r="1384" spans="1:10" ht="18" customHeight="1" x14ac:dyDescent="0.2">
      <c r="A1384" s="294"/>
      <c r="B1384" s="295"/>
      <c r="C1384" s="293"/>
      <c r="D1384" s="296"/>
      <c r="E1384" s="291"/>
      <c r="F1384" s="296" t="s">
        <v>340</v>
      </c>
      <c r="G1384" s="291"/>
      <c r="H1384" s="292" t="str">
        <f t="shared" si="63"/>
        <v>_</v>
      </c>
      <c r="I1384" s="292" t="str">
        <f t="shared" si="64"/>
        <v>_</v>
      </c>
      <c r="J1384" s="581">
        <f t="shared" si="65"/>
        <v>0</v>
      </c>
    </row>
    <row r="1385" spans="1:10" ht="18" customHeight="1" x14ac:dyDescent="0.2">
      <c r="A1385" s="287"/>
      <c r="B1385" s="288"/>
      <c r="C1385" s="289"/>
      <c r="D1385" s="290"/>
      <c r="E1385" s="291"/>
      <c r="F1385" s="290" t="s">
        <v>340</v>
      </c>
      <c r="G1385" s="291"/>
      <c r="H1385" s="292" t="str">
        <f t="shared" si="63"/>
        <v>_</v>
      </c>
      <c r="I1385" s="292" t="str">
        <f t="shared" si="64"/>
        <v>_</v>
      </c>
      <c r="J1385" s="581">
        <f t="shared" si="65"/>
        <v>0</v>
      </c>
    </row>
    <row r="1386" spans="1:10" ht="18" customHeight="1" x14ac:dyDescent="0.2">
      <c r="A1386" s="294"/>
      <c r="B1386" s="295"/>
      <c r="C1386" s="293"/>
      <c r="D1386" s="296"/>
      <c r="E1386" s="291"/>
      <c r="F1386" s="296" t="s">
        <v>340</v>
      </c>
      <c r="G1386" s="291"/>
      <c r="H1386" s="292" t="str">
        <f t="shared" si="63"/>
        <v>_</v>
      </c>
      <c r="I1386" s="292" t="str">
        <f t="shared" si="64"/>
        <v>_</v>
      </c>
      <c r="J1386" s="581">
        <f t="shared" si="65"/>
        <v>0</v>
      </c>
    </row>
    <row r="1387" spans="1:10" ht="18" customHeight="1" x14ac:dyDescent="0.2">
      <c r="A1387" s="287"/>
      <c r="B1387" s="288"/>
      <c r="C1387" s="289"/>
      <c r="D1387" s="290"/>
      <c r="E1387" s="291"/>
      <c r="F1387" s="290" t="s">
        <v>340</v>
      </c>
      <c r="G1387" s="291"/>
      <c r="H1387" s="292" t="str">
        <f t="shared" si="63"/>
        <v>_</v>
      </c>
      <c r="I1387" s="292" t="str">
        <f t="shared" si="64"/>
        <v>_</v>
      </c>
      <c r="J1387" s="581">
        <f t="shared" si="65"/>
        <v>0</v>
      </c>
    </row>
    <row r="1388" spans="1:10" ht="18" customHeight="1" x14ac:dyDescent="0.2">
      <c r="A1388" s="294"/>
      <c r="B1388" s="295"/>
      <c r="C1388" s="293"/>
      <c r="D1388" s="296"/>
      <c r="E1388" s="291"/>
      <c r="F1388" s="296" t="s">
        <v>340</v>
      </c>
      <c r="G1388" s="291"/>
      <c r="H1388" s="292" t="str">
        <f t="shared" si="63"/>
        <v>_</v>
      </c>
      <c r="I1388" s="292" t="str">
        <f t="shared" si="64"/>
        <v>_</v>
      </c>
      <c r="J1388" s="581">
        <f t="shared" si="65"/>
        <v>0</v>
      </c>
    </row>
    <row r="1389" spans="1:10" ht="18" customHeight="1" x14ac:dyDescent="0.2">
      <c r="A1389" s="287"/>
      <c r="B1389" s="288"/>
      <c r="C1389" s="289"/>
      <c r="D1389" s="290"/>
      <c r="E1389" s="291"/>
      <c r="F1389" s="290" t="s">
        <v>340</v>
      </c>
      <c r="G1389" s="291"/>
      <c r="H1389" s="292" t="str">
        <f t="shared" si="63"/>
        <v>_</v>
      </c>
      <c r="I1389" s="292" t="str">
        <f t="shared" si="64"/>
        <v>_</v>
      </c>
      <c r="J1389" s="581">
        <f t="shared" si="65"/>
        <v>0</v>
      </c>
    </row>
    <row r="1390" spans="1:10" ht="18" customHeight="1" x14ac:dyDescent="0.2">
      <c r="A1390" s="294"/>
      <c r="B1390" s="295"/>
      <c r="C1390" s="293"/>
      <c r="D1390" s="296"/>
      <c r="E1390" s="291"/>
      <c r="F1390" s="296" t="s">
        <v>340</v>
      </c>
      <c r="G1390" s="291"/>
      <c r="H1390" s="292" t="str">
        <f t="shared" si="63"/>
        <v>_</v>
      </c>
      <c r="I1390" s="292" t="str">
        <f t="shared" si="64"/>
        <v>_</v>
      </c>
      <c r="J1390" s="581">
        <f t="shared" si="65"/>
        <v>0</v>
      </c>
    </row>
    <row r="1391" spans="1:10" ht="18" customHeight="1" x14ac:dyDescent="0.2">
      <c r="A1391" s="287"/>
      <c r="B1391" s="288"/>
      <c r="C1391" s="289"/>
      <c r="D1391" s="290"/>
      <c r="E1391" s="291"/>
      <c r="F1391" s="290" t="s">
        <v>340</v>
      </c>
      <c r="G1391" s="291"/>
      <c r="H1391" s="292" t="str">
        <f t="shared" si="63"/>
        <v>_</v>
      </c>
      <c r="I1391" s="292" t="str">
        <f t="shared" si="64"/>
        <v>_</v>
      </c>
      <c r="J1391" s="581">
        <f t="shared" si="65"/>
        <v>0</v>
      </c>
    </row>
    <row r="1392" spans="1:10" ht="18" customHeight="1" x14ac:dyDescent="0.2">
      <c r="A1392" s="294"/>
      <c r="B1392" s="295"/>
      <c r="C1392" s="293"/>
      <c r="D1392" s="296"/>
      <c r="E1392" s="291"/>
      <c r="F1392" s="296" t="s">
        <v>340</v>
      </c>
      <c r="G1392" s="291"/>
      <c r="H1392" s="292" t="str">
        <f t="shared" si="63"/>
        <v>_</v>
      </c>
      <c r="I1392" s="292" t="str">
        <f t="shared" si="64"/>
        <v>_</v>
      </c>
      <c r="J1392" s="581">
        <f t="shared" si="65"/>
        <v>0</v>
      </c>
    </row>
    <row r="1393" spans="1:10" ht="18" customHeight="1" x14ac:dyDescent="0.2">
      <c r="A1393" s="287"/>
      <c r="B1393" s="288"/>
      <c r="C1393" s="289"/>
      <c r="D1393" s="290"/>
      <c r="E1393" s="291"/>
      <c r="F1393" s="290" t="s">
        <v>340</v>
      </c>
      <c r="G1393" s="291"/>
      <c r="H1393" s="292" t="str">
        <f t="shared" si="63"/>
        <v>_</v>
      </c>
      <c r="I1393" s="292" t="str">
        <f t="shared" si="64"/>
        <v>_</v>
      </c>
      <c r="J1393" s="581">
        <f t="shared" si="65"/>
        <v>0</v>
      </c>
    </row>
    <row r="1394" spans="1:10" ht="18" customHeight="1" x14ac:dyDescent="0.2">
      <c r="A1394" s="294"/>
      <c r="B1394" s="295"/>
      <c r="C1394" s="293"/>
      <c r="D1394" s="296"/>
      <c r="E1394" s="291"/>
      <c r="F1394" s="296" t="s">
        <v>340</v>
      </c>
      <c r="G1394" s="291"/>
      <c r="H1394" s="292" t="str">
        <f t="shared" si="63"/>
        <v>_</v>
      </c>
      <c r="I1394" s="292" t="str">
        <f t="shared" si="64"/>
        <v>_</v>
      </c>
      <c r="J1394" s="581">
        <f t="shared" si="65"/>
        <v>0</v>
      </c>
    </row>
    <row r="1395" spans="1:10" ht="18" customHeight="1" x14ac:dyDescent="0.2">
      <c r="A1395" s="287"/>
      <c r="B1395" s="288"/>
      <c r="C1395" s="289"/>
      <c r="D1395" s="290"/>
      <c r="E1395" s="291"/>
      <c r="F1395" s="290" t="s">
        <v>340</v>
      </c>
      <c r="G1395" s="291"/>
      <c r="H1395" s="292" t="str">
        <f t="shared" ref="H1395:H1458" si="66">CONCATENATE(A1395,"_",LEFT(E1395,2))</f>
        <v>_</v>
      </c>
      <c r="I1395" s="292" t="str">
        <f t="shared" ref="I1395:I1458" si="67">CONCATENATE(A1395,"_",LEFT(G1395, 2))</f>
        <v>_</v>
      </c>
      <c r="J1395" s="581">
        <f t="shared" ref="J1395:J1458" si="68" xml:space="preserve"> J1394+N(D1395)-N(F1395)</f>
        <v>0</v>
      </c>
    </row>
    <row r="1396" spans="1:10" ht="18" customHeight="1" x14ac:dyDescent="0.2">
      <c r="A1396" s="294"/>
      <c r="B1396" s="295"/>
      <c r="C1396" s="293"/>
      <c r="D1396" s="296"/>
      <c r="E1396" s="291"/>
      <c r="F1396" s="296" t="s">
        <v>340</v>
      </c>
      <c r="G1396" s="291"/>
      <c r="H1396" s="292" t="str">
        <f t="shared" si="66"/>
        <v>_</v>
      </c>
      <c r="I1396" s="292" t="str">
        <f t="shared" si="67"/>
        <v>_</v>
      </c>
      <c r="J1396" s="581">
        <f t="shared" si="68"/>
        <v>0</v>
      </c>
    </row>
    <row r="1397" spans="1:10" ht="18" customHeight="1" x14ac:dyDescent="0.2">
      <c r="A1397" s="287"/>
      <c r="B1397" s="288"/>
      <c r="C1397" s="289"/>
      <c r="D1397" s="290"/>
      <c r="E1397" s="291"/>
      <c r="F1397" s="290" t="s">
        <v>340</v>
      </c>
      <c r="G1397" s="291"/>
      <c r="H1397" s="292" t="str">
        <f t="shared" si="66"/>
        <v>_</v>
      </c>
      <c r="I1397" s="292" t="str">
        <f t="shared" si="67"/>
        <v>_</v>
      </c>
      <c r="J1397" s="581">
        <f t="shared" si="68"/>
        <v>0</v>
      </c>
    </row>
    <row r="1398" spans="1:10" ht="18" customHeight="1" x14ac:dyDescent="0.2">
      <c r="A1398" s="294"/>
      <c r="B1398" s="295"/>
      <c r="C1398" s="293"/>
      <c r="D1398" s="296"/>
      <c r="E1398" s="291"/>
      <c r="F1398" s="296" t="s">
        <v>340</v>
      </c>
      <c r="G1398" s="291"/>
      <c r="H1398" s="292" t="str">
        <f t="shared" si="66"/>
        <v>_</v>
      </c>
      <c r="I1398" s="292" t="str">
        <f t="shared" si="67"/>
        <v>_</v>
      </c>
      <c r="J1398" s="581">
        <f t="shared" si="68"/>
        <v>0</v>
      </c>
    </row>
    <row r="1399" spans="1:10" ht="18" customHeight="1" x14ac:dyDescent="0.2">
      <c r="A1399" s="287"/>
      <c r="B1399" s="288"/>
      <c r="C1399" s="289"/>
      <c r="D1399" s="290"/>
      <c r="E1399" s="291"/>
      <c r="F1399" s="290" t="s">
        <v>340</v>
      </c>
      <c r="G1399" s="291"/>
      <c r="H1399" s="292" t="str">
        <f t="shared" si="66"/>
        <v>_</v>
      </c>
      <c r="I1399" s="292" t="str">
        <f t="shared" si="67"/>
        <v>_</v>
      </c>
      <c r="J1399" s="581">
        <f t="shared" si="68"/>
        <v>0</v>
      </c>
    </row>
    <row r="1400" spans="1:10" ht="18" customHeight="1" x14ac:dyDescent="0.2">
      <c r="A1400" s="294"/>
      <c r="B1400" s="295"/>
      <c r="C1400" s="293"/>
      <c r="D1400" s="296"/>
      <c r="E1400" s="291"/>
      <c r="F1400" s="296" t="s">
        <v>340</v>
      </c>
      <c r="G1400" s="291"/>
      <c r="H1400" s="292" t="str">
        <f t="shared" si="66"/>
        <v>_</v>
      </c>
      <c r="I1400" s="292" t="str">
        <f t="shared" si="67"/>
        <v>_</v>
      </c>
      <c r="J1400" s="581">
        <f t="shared" si="68"/>
        <v>0</v>
      </c>
    </row>
    <row r="1401" spans="1:10" ht="18" customHeight="1" x14ac:dyDescent="0.2">
      <c r="A1401" s="287"/>
      <c r="B1401" s="288"/>
      <c r="C1401" s="289"/>
      <c r="D1401" s="290"/>
      <c r="E1401" s="291"/>
      <c r="F1401" s="290" t="s">
        <v>340</v>
      </c>
      <c r="G1401" s="291"/>
      <c r="H1401" s="292" t="str">
        <f t="shared" si="66"/>
        <v>_</v>
      </c>
      <c r="I1401" s="292" t="str">
        <f t="shared" si="67"/>
        <v>_</v>
      </c>
      <c r="J1401" s="581">
        <f t="shared" si="68"/>
        <v>0</v>
      </c>
    </row>
    <row r="1402" spans="1:10" ht="18" customHeight="1" x14ac:dyDescent="0.2">
      <c r="A1402" s="294"/>
      <c r="B1402" s="295"/>
      <c r="C1402" s="293"/>
      <c r="D1402" s="296"/>
      <c r="E1402" s="291"/>
      <c r="F1402" s="296" t="s">
        <v>340</v>
      </c>
      <c r="G1402" s="291"/>
      <c r="H1402" s="292" t="str">
        <f t="shared" si="66"/>
        <v>_</v>
      </c>
      <c r="I1402" s="292" t="str">
        <f t="shared" si="67"/>
        <v>_</v>
      </c>
      <c r="J1402" s="581">
        <f t="shared" si="68"/>
        <v>0</v>
      </c>
    </row>
    <row r="1403" spans="1:10" ht="18" customHeight="1" x14ac:dyDescent="0.2">
      <c r="A1403" s="287"/>
      <c r="B1403" s="288"/>
      <c r="C1403" s="289"/>
      <c r="D1403" s="290"/>
      <c r="E1403" s="291"/>
      <c r="F1403" s="290" t="s">
        <v>340</v>
      </c>
      <c r="G1403" s="291"/>
      <c r="H1403" s="292" t="str">
        <f t="shared" si="66"/>
        <v>_</v>
      </c>
      <c r="I1403" s="292" t="str">
        <f t="shared" si="67"/>
        <v>_</v>
      </c>
      <c r="J1403" s="581">
        <f t="shared" si="68"/>
        <v>0</v>
      </c>
    </row>
    <row r="1404" spans="1:10" ht="18" customHeight="1" x14ac:dyDescent="0.2">
      <c r="A1404" s="294"/>
      <c r="B1404" s="295"/>
      <c r="C1404" s="293"/>
      <c r="D1404" s="296"/>
      <c r="E1404" s="291"/>
      <c r="F1404" s="296" t="s">
        <v>340</v>
      </c>
      <c r="G1404" s="291"/>
      <c r="H1404" s="292" t="str">
        <f t="shared" si="66"/>
        <v>_</v>
      </c>
      <c r="I1404" s="292" t="str">
        <f t="shared" si="67"/>
        <v>_</v>
      </c>
      <c r="J1404" s="581">
        <f t="shared" si="68"/>
        <v>0</v>
      </c>
    </row>
    <row r="1405" spans="1:10" ht="18" customHeight="1" x14ac:dyDescent="0.2">
      <c r="A1405" s="287"/>
      <c r="B1405" s="288"/>
      <c r="C1405" s="289"/>
      <c r="D1405" s="290"/>
      <c r="E1405" s="291"/>
      <c r="F1405" s="290" t="s">
        <v>340</v>
      </c>
      <c r="G1405" s="291"/>
      <c r="H1405" s="292" t="str">
        <f t="shared" si="66"/>
        <v>_</v>
      </c>
      <c r="I1405" s="292" t="str">
        <f t="shared" si="67"/>
        <v>_</v>
      </c>
      <c r="J1405" s="581">
        <f t="shared" si="68"/>
        <v>0</v>
      </c>
    </row>
    <row r="1406" spans="1:10" ht="18" customHeight="1" x14ac:dyDescent="0.2">
      <c r="A1406" s="294"/>
      <c r="B1406" s="295"/>
      <c r="C1406" s="293"/>
      <c r="D1406" s="296"/>
      <c r="E1406" s="291"/>
      <c r="F1406" s="296" t="s">
        <v>340</v>
      </c>
      <c r="G1406" s="291"/>
      <c r="H1406" s="292" t="str">
        <f t="shared" si="66"/>
        <v>_</v>
      </c>
      <c r="I1406" s="292" t="str">
        <f t="shared" si="67"/>
        <v>_</v>
      </c>
      <c r="J1406" s="581">
        <f t="shared" si="68"/>
        <v>0</v>
      </c>
    </row>
    <row r="1407" spans="1:10" ht="18" customHeight="1" x14ac:dyDescent="0.2">
      <c r="A1407" s="287"/>
      <c r="B1407" s="288"/>
      <c r="C1407" s="289"/>
      <c r="D1407" s="290"/>
      <c r="E1407" s="291"/>
      <c r="F1407" s="290" t="s">
        <v>340</v>
      </c>
      <c r="G1407" s="291"/>
      <c r="H1407" s="292" t="str">
        <f t="shared" si="66"/>
        <v>_</v>
      </c>
      <c r="I1407" s="292" t="str">
        <f t="shared" si="67"/>
        <v>_</v>
      </c>
      <c r="J1407" s="581">
        <f t="shared" si="68"/>
        <v>0</v>
      </c>
    </row>
    <row r="1408" spans="1:10" ht="18" customHeight="1" x14ac:dyDescent="0.2">
      <c r="A1408" s="294"/>
      <c r="B1408" s="295"/>
      <c r="C1408" s="293"/>
      <c r="D1408" s="296"/>
      <c r="E1408" s="291"/>
      <c r="F1408" s="296" t="s">
        <v>340</v>
      </c>
      <c r="G1408" s="291"/>
      <c r="H1408" s="292" t="str">
        <f t="shared" si="66"/>
        <v>_</v>
      </c>
      <c r="I1408" s="292" t="str">
        <f t="shared" si="67"/>
        <v>_</v>
      </c>
      <c r="J1408" s="581">
        <f t="shared" si="68"/>
        <v>0</v>
      </c>
    </row>
    <row r="1409" spans="1:10" ht="18" customHeight="1" x14ac:dyDescent="0.2">
      <c r="A1409" s="287"/>
      <c r="B1409" s="288"/>
      <c r="C1409" s="289"/>
      <c r="D1409" s="290"/>
      <c r="E1409" s="291"/>
      <c r="F1409" s="290" t="s">
        <v>340</v>
      </c>
      <c r="G1409" s="291"/>
      <c r="H1409" s="292" t="str">
        <f t="shared" si="66"/>
        <v>_</v>
      </c>
      <c r="I1409" s="292" t="str">
        <f t="shared" si="67"/>
        <v>_</v>
      </c>
      <c r="J1409" s="581">
        <f t="shared" si="68"/>
        <v>0</v>
      </c>
    </row>
    <row r="1410" spans="1:10" ht="18" customHeight="1" x14ac:dyDescent="0.2">
      <c r="A1410" s="294"/>
      <c r="B1410" s="295"/>
      <c r="C1410" s="293"/>
      <c r="D1410" s="296"/>
      <c r="E1410" s="291"/>
      <c r="F1410" s="296" t="s">
        <v>340</v>
      </c>
      <c r="G1410" s="291"/>
      <c r="H1410" s="292" t="str">
        <f t="shared" si="66"/>
        <v>_</v>
      </c>
      <c r="I1410" s="292" t="str">
        <f t="shared" si="67"/>
        <v>_</v>
      </c>
      <c r="J1410" s="581">
        <f t="shared" si="68"/>
        <v>0</v>
      </c>
    </row>
    <row r="1411" spans="1:10" ht="18" customHeight="1" x14ac:dyDescent="0.2">
      <c r="A1411" s="287"/>
      <c r="B1411" s="288"/>
      <c r="C1411" s="289"/>
      <c r="D1411" s="290"/>
      <c r="E1411" s="291"/>
      <c r="F1411" s="290" t="s">
        <v>340</v>
      </c>
      <c r="G1411" s="291"/>
      <c r="H1411" s="292" t="str">
        <f t="shared" si="66"/>
        <v>_</v>
      </c>
      <c r="I1411" s="292" t="str">
        <f t="shared" si="67"/>
        <v>_</v>
      </c>
      <c r="J1411" s="581">
        <f t="shared" si="68"/>
        <v>0</v>
      </c>
    </row>
    <row r="1412" spans="1:10" ht="18" customHeight="1" x14ac:dyDescent="0.2">
      <c r="A1412" s="294"/>
      <c r="B1412" s="295"/>
      <c r="C1412" s="293"/>
      <c r="D1412" s="296"/>
      <c r="E1412" s="291"/>
      <c r="F1412" s="296" t="s">
        <v>340</v>
      </c>
      <c r="G1412" s="291"/>
      <c r="H1412" s="292" t="str">
        <f t="shared" si="66"/>
        <v>_</v>
      </c>
      <c r="I1412" s="292" t="str">
        <f t="shared" si="67"/>
        <v>_</v>
      </c>
      <c r="J1412" s="581">
        <f t="shared" si="68"/>
        <v>0</v>
      </c>
    </row>
    <row r="1413" spans="1:10" ht="18" customHeight="1" x14ac:dyDescent="0.2">
      <c r="A1413" s="287"/>
      <c r="B1413" s="288"/>
      <c r="C1413" s="289"/>
      <c r="D1413" s="290"/>
      <c r="E1413" s="291"/>
      <c r="F1413" s="290" t="s">
        <v>340</v>
      </c>
      <c r="G1413" s="291"/>
      <c r="H1413" s="292" t="str">
        <f t="shared" si="66"/>
        <v>_</v>
      </c>
      <c r="I1413" s="292" t="str">
        <f t="shared" si="67"/>
        <v>_</v>
      </c>
      <c r="J1413" s="581">
        <f t="shared" si="68"/>
        <v>0</v>
      </c>
    </row>
    <row r="1414" spans="1:10" ht="18" customHeight="1" x14ac:dyDescent="0.2">
      <c r="A1414" s="294"/>
      <c r="B1414" s="295"/>
      <c r="C1414" s="293"/>
      <c r="D1414" s="296"/>
      <c r="E1414" s="291"/>
      <c r="F1414" s="296" t="s">
        <v>340</v>
      </c>
      <c r="G1414" s="291"/>
      <c r="H1414" s="292" t="str">
        <f t="shared" si="66"/>
        <v>_</v>
      </c>
      <c r="I1414" s="292" t="str">
        <f t="shared" si="67"/>
        <v>_</v>
      </c>
      <c r="J1414" s="581">
        <f t="shared" si="68"/>
        <v>0</v>
      </c>
    </row>
    <row r="1415" spans="1:10" ht="18" customHeight="1" x14ac:dyDescent="0.2">
      <c r="A1415" s="287"/>
      <c r="B1415" s="288"/>
      <c r="C1415" s="289"/>
      <c r="D1415" s="290"/>
      <c r="E1415" s="291"/>
      <c r="F1415" s="290" t="s">
        <v>340</v>
      </c>
      <c r="G1415" s="291"/>
      <c r="H1415" s="292" t="str">
        <f t="shared" si="66"/>
        <v>_</v>
      </c>
      <c r="I1415" s="292" t="str">
        <f t="shared" si="67"/>
        <v>_</v>
      </c>
      <c r="J1415" s="581">
        <f t="shared" si="68"/>
        <v>0</v>
      </c>
    </row>
    <row r="1416" spans="1:10" ht="18" customHeight="1" x14ac:dyDescent="0.2">
      <c r="A1416" s="294"/>
      <c r="B1416" s="295"/>
      <c r="C1416" s="293"/>
      <c r="D1416" s="296"/>
      <c r="E1416" s="291"/>
      <c r="F1416" s="296" t="s">
        <v>340</v>
      </c>
      <c r="G1416" s="291"/>
      <c r="H1416" s="292" t="str">
        <f t="shared" si="66"/>
        <v>_</v>
      </c>
      <c r="I1416" s="292" t="str">
        <f t="shared" si="67"/>
        <v>_</v>
      </c>
      <c r="J1416" s="581">
        <f t="shared" si="68"/>
        <v>0</v>
      </c>
    </row>
    <row r="1417" spans="1:10" ht="18" customHeight="1" x14ac:dyDescent="0.2">
      <c r="A1417" s="287"/>
      <c r="B1417" s="288"/>
      <c r="C1417" s="289"/>
      <c r="D1417" s="290"/>
      <c r="E1417" s="291"/>
      <c r="F1417" s="290" t="s">
        <v>340</v>
      </c>
      <c r="G1417" s="291"/>
      <c r="H1417" s="292" t="str">
        <f t="shared" si="66"/>
        <v>_</v>
      </c>
      <c r="I1417" s="292" t="str">
        <f t="shared" si="67"/>
        <v>_</v>
      </c>
      <c r="J1417" s="581">
        <f t="shared" si="68"/>
        <v>0</v>
      </c>
    </row>
    <row r="1418" spans="1:10" ht="18" customHeight="1" x14ac:dyDescent="0.2">
      <c r="A1418" s="294"/>
      <c r="B1418" s="295"/>
      <c r="C1418" s="293"/>
      <c r="D1418" s="296"/>
      <c r="E1418" s="291"/>
      <c r="F1418" s="296" t="s">
        <v>340</v>
      </c>
      <c r="G1418" s="291"/>
      <c r="H1418" s="292" t="str">
        <f t="shared" si="66"/>
        <v>_</v>
      </c>
      <c r="I1418" s="292" t="str">
        <f t="shared" si="67"/>
        <v>_</v>
      </c>
      <c r="J1418" s="581">
        <f t="shared" si="68"/>
        <v>0</v>
      </c>
    </row>
    <row r="1419" spans="1:10" ht="18" customHeight="1" x14ac:dyDescent="0.2">
      <c r="A1419" s="287"/>
      <c r="B1419" s="288"/>
      <c r="C1419" s="289"/>
      <c r="D1419" s="290"/>
      <c r="E1419" s="291"/>
      <c r="F1419" s="290" t="s">
        <v>340</v>
      </c>
      <c r="G1419" s="291"/>
      <c r="H1419" s="292" t="str">
        <f t="shared" si="66"/>
        <v>_</v>
      </c>
      <c r="I1419" s="292" t="str">
        <f t="shared" si="67"/>
        <v>_</v>
      </c>
      <c r="J1419" s="581">
        <f t="shared" si="68"/>
        <v>0</v>
      </c>
    </row>
    <row r="1420" spans="1:10" ht="18" customHeight="1" x14ac:dyDescent="0.2">
      <c r="A1420" s="294"/>
      <c r="B1420" s="295"/>
      <c r="C1420" s="293"/>
      <c r="D1420" s="296"/>
      <c r="E1420" s="291"/>
      <c r="F1420" s="296" t="s">
        <v>340</v>
      </c>
      <c r="G1420" s="291"/>
      <c r="H1420" s="292" t="str">
        <f t="shared" si="66"/>
        <v>_</v>
      </c>
      <c r="I1420" s="292" t="str">
        <f t="shared" si="67"/>
        <v>_</v>
      </c>
      <c r="J1420" s="581">
        <f t="shared" si="68"/>
        <v>0</v>
      </c>
    </row>
    <row r="1421" spans="1:10" ht="18" customHeight="1" x14ac:dyDescent="0.2">
      <c r="A1421" s="287"/>
      <c r="B1421" s="288"/>
      <c r="C1421" s="289"/>
      <c r="D1421" s="290"/>
      <c r="E1421" s="291"/>
      <c r="F1421" s="290" t="s">
        <v>340</v>
      </c>
      <c r="G1421" s="291"/>
      <c r="H1421" s="292" t="str">
        <f t="shared" si="66"/>
        <v>_</v>
      </c>
      <c r="I1421" s="292" t="str">
        <f t="shared" si="67"/>
        <v>_</v>
      </c>
      <c r="J1421" s="581">
        <f t="shared" si="68"/>
        <v>0</v>
      </c>
    </row>
    <row r="1422" spans="1:10" ht="18" customHeight="1" x14ac:dyDescent="0.2">
      <c r="A1422" s="294"/>
      <c r="B1422" s="295"/>
      <c r="C1422" s="293"/>
      <c r="D1422" s="296"/>
      <c r="E1422" s="291"/>
      <c r="F1422" s="296" t="s">
        <v>340</v>
      </c>
      <c r="G1422" s="291"/>
      <c r="H1422" s="292" t="str">
        <f t="shared" si="66"/>
        <v>_</v>
      </c>
      <c r="I1422" s="292" t="str">
        <f t="shared" si="67"/>
        <v>_</v>
      </c>
      <c r="J1422" s="581">
        <f t="shared" si="68"/>
        <v>0</v>
      </c>
    </row>
    <row r="1423" spans="1:10" ht="18" customHeight="1" x14ac:dyDescent="0.2">
      <c r="A1423" s="287"/>
      <c r="B1423" s="288"/>
      <c r="C1423" s="289"/>
      <c r="D1423" s="290"/>
      <c r="E1423" s="291"/>
      <c r="F1423" s="290" t="s">
        <v>340</v>
      </c>
      <c r="G1423" s="291"/>
      <c r="H1423" s="292" t="str">
        <f t="shared" si="66"/>
        <v>_</v>
      </c>
      <c r="I1423" s="292" t="str">
        <f t="shared" si="67"/>
        <v>_</v>
      </c>
      <c r="J1423" s="581">
        <f t="shared" si="68"/>
        <v>0</v>
      </c>
    </row>
    <row r="1424" spans="1:10" ht="18" customHeight="1" x14ac:dyDescent="0.2">
      <c r="A1424" s="294"/>
      <c r="B1424" s="295"/>
      <c r="C1424" s="293"/>
      <c r="D1424" s="296"/>
      <c r="E1424" s="291"/>
      <c r="F1424" s="296" t="s">
        <v>340</v>
      </c>
      <c r="G1424" s="291"/>
      <c r="H1424" s="292" t="str">
        <f t="shared" si="66"/>
        <v>_</v>
      </c>
      <c r="I1424" s="292" t="str">
        <f t="shared" si="67"/>
        <v>_</v>
      </c>
      <c r="J1424" s="581">
        <f t="shared" si="68"/>
        <v>0</v>
      </c>
    </row>
    <row r="1425" spans="1:10" ht="18" customHeight="1" x14ac:dyDescent="0.2">
      <c r="A1425" s="287"/>
      <c r="B1425" s="288"/>
      <c r="C1425" s="289"/>
      <c r="D1425" s="290"/>
      <c r="E1425" s="291"/>
      <c r="F1425" s="290" t="s">
        <v>340</v>
      </c>
      <c r="G1425" s="291"/>
      <c r="H1425" s="292" t="str">
        <f t="shared" si="66"/>
        <v>_</v>
      </c>
      <c r="I1425" s="292" t="str">
        <f t="shared" si="67"/>
        <v>_</v>
      </c>
      <c r="J1425" s="581">
        <f t="shared" si="68"/>
        <v>0</v>
      </c>
    </row>
    <row r="1426" spans="1:10" ht="18" customHeight="1" x14ac:dyDescent="0.2">
      <c r="A1426" s="294"/>
      <c r="B1426" s="295"/>
      <c r="C1426" s="293"/>
      <c r="D1426" s="296"/>
      <c r="E1426" s="291"/>
      <c r="F1426" s="296" t="s">
        <v>340</v>
      </c>
      <c r="G1426" s="291"/>
      <c r="H1426" s="292" t="str">
        <f t="shared" si="66"/>
        <v>_</v>
      </c>
      <c r="I1426" s="292" t="str">
        <f t="shared" si="67"/>
        <v>_</v>
      </c>
      <c r="J1426" s="581">
        <f t="shared" si="68"/>
        <v>0</v>
      </c>
    </row>
    <row r="1427" spans="1:10" ht="18" customHeight="1" x14ac:dyDescent="0.2">
      <c r="A1427" s="287"/>
      <c r="B1427" s="288"/>
      <c r="C1427" s="289"/>
      <c r="D1427" s="290"/>
      <c r="E1427" s="291"/>
      <c r="F1427" s="290" t="s">
        <v>340</v>
      </c>
      <c r="G1427" s="291"/>
      <c r="H1427" s="292" t="str">
        <f t="shared" si="66"/>
        <v>_</v>
      </c>
      <c r="I1427" s="292" t="str">
        <f t="shared" si="67"/>
        <v>_</v>
      </c>
      <c r="J1427" s="581">
        <f t="shared" si="68"/>
        <v>0</v>
      </c>
    </row>
    <row r="1428" spans="1:10" ht="18" customHeight="1" x14ac:dyDescent="0.2">
      <c r="A1428" s="294"/>
      <c r="B1428" s="295"/>
      <c r="C1428" s="293"/>
      <c r="D1428" s="296"/>
      <c r="E1428" s="291"/>
      <c r="F1428" s="296" t="s">
        <v>340</v>
      </c>
      <c r="G1428" s="291"/>
      <c r="H1428" s="292" t="str">
        <f t="shared" si="66"/>
        <v>_</v>
      </c>
      <c r="I1428" s="292" t="str">
        <f t="shared" si="67"/>
        <v>_</v>
      </c>
      <c r="J1428" s="581">
        <f t="shared" si="68"/>
        <v>0</v>
      </c>
    </row>
    <row r="1429" spans="1:10" ht="18" customHeight="1" x14ac:dyDescent="0.2">
      <c r="A1429" s="287"/>
      <c r="B1429" s="288"/>
      <c r="C1429" s="289"/>
      <c r="D1429" s="290"/>
      <c r="E1429" s="291"/>
      <c r="F1429" s="290" t="s">
        <v>340</v>
      </c>
      <c r="G1429" s="291"/>
      <c r="H1429" s="292" t="str">
        <f t="shared" si="66"/>
        <v>_</v>
      </c>
      <c r="I1429" s="292" t="str">
        <f t="shared" si="67"/>
        <v>_</v>
      </c>
      <c r="J1429" s="581">
        <f t="shared" si="68"/>
        <v>0</v>
      </c>
    </row>
    <row r="1430" spans="1:10" ht="18" customHeight="1" x14ac:dyDescent="0.2">
      <c r="A1430" s="294"/>
      <c r="B1430" s="295"/>
      <c r="C1430" s="293"/>
      <c r="D1430" s="296"/>
      <c r="E1430" s="291"/>
      <c r="F1430" s="296" t="s">
        <v>340</v>
      </c>
      <c r="G1430" s="291"/>
      <c r="H1430" s="292" t="str">
        <f t="shared" si="66"/>
        <v>_</v>
      </c>
      <c r="I1430" s="292" t="str">
        <f t="shared" si="67"/>
        <v>_</v>
      </c>
      <c r="J1430" s="581">
        <f t="shared" si="68"/>
        <v>0</v>
      </c>
    </row>
    <row r="1431" spans="1:10" ht="18" customHeight="1" x14ac:dyDescent="0.2">
      <c r="A1431" s="287"/>
      <c r="B1431" s="288"/>
      <c r="C1431" s="289"/>
      <c r="D1431" s="290"/>
      <c r="E1431" s="291"/>
      <c r="F1431" s="290" t="s">
        <v>340</v>
      </c>
      <c r="G1431" s="291"/>
      <c r="H1431" s="292" t="str">
        <f t="shared" si="66"/>
        <v>_</v>
      </c>
      <c r="I1431" s="292" t="str">
        <f t="shared" si="67"/>
        <v>_</v>
      </c>
      <c r="J1431" s="581">
        <f t="shared" si="68"/>
        <v>0</v>
      </c>
    </row>
    <row r="1432" spans="1:10" ht="18" customHeight="1" x14ac:dyDescent="0.2">
      <c r="A1432" s="294"/>
      <c r="B1432" s="295"/>
      <c r="C1432" s="293"/>
      <c r="D1432" s="296"/>
      <c r="E1432" s="291"/>
      <c r="F1432" s="296" t="s">
        <v>340</v>
      </c>
      <c r="G1432" s="291"/>
      <c r="H1432" s="292" t="str">
        <f t="shared" si="66"/>
        <v>_</v>
      </c>
      <c r="I1432" s="292" t="str">
        <f t="shared" si="67"/>
        <v>_</v>
      </c>
      <c r="J1432" s="581">
        <f t="shared" si="68"/>
        <v>0</v>
      </c>
    </row>
    <row r="1433" spans="1:10" ht="18" customHeight="1" x14ac:dyDescent="0.2">
      <c r="A1433" s="287"/>
      <c r="B1433" s="288"/>
      <c r="C1433" s="289"/>
      <c r="D1433" s="290"/>
      <c r="E1433" s="291"/>
      <c r="F1433" s="290" t="s">
        <v>340</v>
      </c>
      <c r="G1433" s="291"/>
      <c r="H1433" s="292" t="str">
        <f t="shared" si="66"/>
        <v>_</v>
      </c>
      <c r="I1433" s="292" t="str">
        <f t="shared" si="67"/>
        <v>_</v>
      </c>
      <c r="J1433" s="581">
        <f t="shared" si="68"/>
        <v>0</v>
      </c>
    </row>
    <row r="1434" spans="1:10" ht="18" customHeight="1" x14ac:dyDescent="0.2">
      <c r="A1434" s="294"/>
      <c r="B1434" s="295"/>
      <c r="C1434" s="293"/>
      <c r="D1434" s="296"/>
      <c r="E1434" s="291"/>
      <c r="F1434" s="296" t="s">
        <v>340</v>
      </c>
      <c r="G1434" s="291"/>
      <c r="H1434" s="292" t="str">
        <f t="shared" si="66"/>
        <v>_</v>
      </c>
      <c r="I1434" s="292" t="str">
        <f t="shared" si="67"/>
        <v>_</v>
      </c>
      <c r="J1434" s="581">
        <f t="shared" si="68"/>
        <v>0</v>
      </c>
    </row>
    <row r="1435" spans="1:10" ht="18" customHeight="1" x14ac:dyDescent="0.2">
      <c r="A1435" s="287"/>
      <c r="B1435" s="288"/>
      <c r="C1435" s="289"/>
      <c r="D1435" s="290"/>
      <c r="E1435" s="291"/>
      <c r="F1435" s="290" t="s">
        <v>340</v>
      </c>
      <c r="G1435" s="291"/>
      <c r="H1435" s="292" t="str">
        <f t="shared" si="66"/>
        <v>_</v>
      </c>
      <c r="I1435" s="292" t="str">
        <f t="shared" si="67"/>
        <v>_</v>
      </c>
      <c r="J1435" s="581">
        <f t="shared" si="68"/>
        <v>0</v>
      </c>
    </row>
    <row r="1436" spans="1:10" ht="18" customHeight="1" x14ac:dyDescent="0.2">
      <c r="A1436" s="294"/>
      <c r="B1436" s="295"/>
      <c r="C1436" s="293"/>
      <c r="D1436" s="296"/>
      <c r="E1436" s="291"/>
      <c r="F1436" s="296" t="s">
        <v>340</v>
      </c>
      <c r="G1436" s="291"/>
      <c r="H1436" s="292" t="str">
        <f t="shared" si="66"/>
        <v>_</v>
      </c>
      <c r="I1436" s="292" t="str">
        <f t="shared" si="67"/>
        <v>_</v>
      </c>
      <c r="J1436" s="581">
        <f t="shared" si="68"/>
        <v>0</v>
      </c>
    </row>
    <row r="1437" spans="1:10" ht="18" customHeight="1" x14ac:dyDescent="0.2">
      <c r="A1437" s="287"/>
      <c r="B1437" s="288"/>
      <c r="C1437" s="289"/>
      <c r="D1437" s="290"/>
      <c r="E1437" s="291"/>
      <c r="F1437" s="290" t="s">
        <v>340</v>
      </c>
      <c r="G1437" s="291"/>
      <c r="H1437" s="292" t="str">
        <f t="shared" si="66"/>
        <v>_</v>
      </c>
      <c r="I1437" s="292" t="str">
        <f t="shared" si="67"/>
        <v>_</v>
      </c>
      <c r="J1437" s="581">
        <f t="shared" si="68"/>
        <v>0</v>
      </c>
    </row>
    <row r="1438" spans="1:10" ht="18" customHeight="1" x14ac:dyDescent="0.2">
      <c r="A1438" s="294"/>
      <c r="B1438" s="295"/>
      <c r="C1438" s="293"/>
      <c r="D1438" s="296"/>
      <c r="E1438" s="291"/>
      <c r="F1438" s="296" t="s">
        <v>340</v>
      </c>
      <c r="G1438" s="291"/>
      <c r="H1438" s="292" t="str">
        <f t="shared" si="66"/>
        <v>_</v>
      </c>
      <c r="I1438" s="292" t="str">
        <f t="shared" si="67"/>
        <v>_</v>
      </c>
      <c r="J1438" s="581">
        <f t="shared" si="68"/>
        <v>0</v>
      </c>
    </row>
    <row r="1439" spans="1:10" ht="18" customHeight="1" x14ac:dyDescent="0.2">
      <c r="A1439" s="287"/>
      <c r="B1439" s="288"/>
      <c r="C1439" s="289"/>
      <c r="D1439" s="290"/>
      <c r="E1439" s="291"/>
      <c r="F1439" s="290" t="s">
        <v>340</v>
      </c>
      <c r="G1439" s="291"/>
      <c r="H1439" s="292" t="str">
        <f t="shared" si="66"/>
        <v>_</v>
      </c>
      <c r="I1439" s="292" t="str">
        <f t="shared" si="67"/>
        <v>_</v>
      </c>
      <c r="J1439" s="581">
        <f t="shared" si="68"/>
        <v>0</v>
      </c>
    </row>
    <row r="1440" spans="1:10" ht="18" customHeight="1" x14ac:dyDescent="0.2">
      <c r="A1440" s="294"/>
      <c r="B1440" s="295"/>
      <c r="C1440" s="293"/>
      <c r="D1440" s="296"/>
      <c r="E1440" s="291"/>
      <c r="F1440" s="296" t="s">
        <v>340</v>
      </c>
      <c r="G1440" s="291"/>
      <c r="H1440" s="292" t="str">
        <f t="shared" si="66"/>
        <v>_</v>
      </c>
      <c r="I1440" s="292" t="str">
        <f t="shared" si="67"/>
        <v>_</v>
      </c>
      <c r="J1440" s="581">
        <f t="shared" si="68"/>
        <v>0</v>
      </c>
    </row>
    <row r="1441" spans="1:10" ht="18" customHeight="1" x14ac:dyDescent="0.2">
      <c r="A1441" s="287"/>
      <c r="B1441" s="288"/>
      <c r="C1441" s="289"/>
      <c r="D1441" s="290"/>
      <c r="E1441" s="291"/>
      <c r="F1441" s="290" t="s">
        <v>340</v>
      </c>
      <c r="G1441" s="291"/>
      <c r="H1441" s="292" t="str">
        <f t="shared" si="66"/>
        <v>_</v>
      </c>
      <c r="I1441" s="292" t="str">
        <f t="shared" si="67"/>
        <v>_</v>
      </c>
      <c r="J1441" s="581">
        <f t="shared" si="68"/>
        <v>0</v>
      </c>
    </row>
    <row r="1442" spans="1:10" ht="18" customHeight="1" x14ac:dyDescent="0.2">
      <c r="A1442" s="294"/>
      <c r="B1442" s="295"/>
      <c r="C1442" s="293"/>
      <c r="D1442" s="296"/>
      <c r="E1442" s="291"/>
      <c r="F1442" s="296" t="s">
        <v>340</v>
      </c>
      <c r="G1442" s="291"/>
      <c r="H1442" s="292" t="str">
        <f t="shared" si="66"/>
        <v>_</v>
      </c>
      <c r="I1442" s="292" t="str">
        <f t="shared" si="67"/>
        <v>_</v>
      </c>
      <c r="J1442" s="581">
        <f t="shared" si="68"/>
        <v>0</v>
      </c>
    </row>
    <row r="1443" spans="1:10" ht="18" customHeight="1" x14ac:dyDescent="0.2">
      <c r="A1443" s="287"/>
      <c r="B1443" s="288"/>
      <c r="C1443" s="289"/>
      <c r="D1443" s="290"/>
      <c r="E1443" s="291"/>
      <c r="F1443" s="290" t="s">
        <v>340</v>
      </c>
      <c r="G1443" s="291"/>
      <c r="H1443" s="292" t="str">
        <f t="shared" si="66"/>
        <v>_</v>
      </c>
      <c r="I1443" s="292" t="str">
        <f t="shared" si="67"/>
        <v>_</v>
      </c>
      <c r="J1443" s="581">
        <f t="shared" si="68"/>
        <v>0</v>
      </c>
    </row>
    <row r="1444" spans="1:10" ht="18" customHeight="1" x14ac:dyDescent="0.2">
      <c r="A1444" s="294"/>
      <c r="B1444" s="295"/>
      <c r="C1444" s="293"/>
      <c r="D1444" s="296"/>
      <c r="E1444" s="291"/>
      <c r="F1444" s="296" t="s">
        <v>340</v>
      </c>
      <c r="G1444" s="291"/>
      <c r="H1444" s="292" t="str">
        <f t="shared" si="66"/>
        <v>_</v>
      </c>
      <c r="I1444" s="292" t="str">
        <f t="shared" si="67"/>
        <v>_</v>
      </c>
      <c r="J1444" s="581">
        <f t="shared" si="68"/>
        <v>0</v>
      </c>
    </row>
    <row r="1445" spans="1:10" ht="18" customHeight="1" x14ac:dyDescent="0.2">
      <c r="A1445" s="287"/>
      <c r="B1445" s="288"/>
      <c r="C1445" s="289"/>
      <c r="D1445" s="290"/>
      <c r="E1445" s="291"/>
      <c r="F1445" s="290" t="s">
        <v>340</v>
      </c>
      <c r="G1445" s="291"/>
      <c r="H1445" s="292" t="str">
        <f t="shared" si="66"/>
        <v>_</v>
      </c>
      <c r="I1445" s="292" t="str">
        <f t="shared" si="67"/>
        <v>_</v>
      </c>
      <c r="J1445" s="581">
        <f t="shared" si="68"/>
        <v>0</v>
      </c>
    </row>
    <row r="1446" spans="1:10" ht="18" customHeight="1" x14ac:dyDescent="0.2">
      <c r="A1446" s="294"/>
      <c r="B1446" s="295"/>
      <c r="C1446" s="293"/>
      <c r="D1446" s="296"/>
      <c r="E1446" s="291"/>
      <c r="F1446" s="296" t="s">
        <v>340</v>
      </c>
      <c r="G1446" s="291"/>
      <c r="H1446" s="292" t="str">
        <f t="shared" si="66"/>
        <v>_</v>
      </c>
      <c r="I1446" s="292" t="str">
        <f t="shared" si="67"/>
        <v>_</v>
      </c>
      <c r="J1446" s="581">
        <f t="shared" si="68"/>
        <v>0</v>
      </c>
    </row>
    <row r="1447" spans="1:10" ht="18" customHeight="1" x14ac:dyDescent="0.2">
      <c r="A1447" s="287"/>
      <c r="B1447" s="288"/>
      <c r="C1447" s="289"/>
      <c r="D1447" s="290"/>
      <c r="E1447" s="291"/>
      <c r="F1447" s="290" t="s">
        <v>340</v>
      </c>
      <c r="G1447" s="291"/>
      <c r="H1447" s="292" t="str">
        <f t="shared" si="66"/>
        <v>_</v>
      </c>
      <c r="I1447" s="292" t="str">
        <f t="shared" si="67"/>
        <v>_</v>
      </c>
      <c r="J1447" s="581">
        <f t="shared" si="68"/>
        <v>0</v>
      </c>
    </row>
    <row r="1448" spans="1:10" ht="18" customHeight="1" x14ac:dyDescent="0.2">
      <c r="A1448" s="294"/>
      <c r="B1448" s="295"/>
      <c r="C1448" s="293"/>
      <c r="D1448" s="296"/>
      <c r="E1448" s="291"/>
      <c r="F1448" s="296" t="s">
        <v>340</v>
      </c>
      <c r="G1448" s="291"/>
      <c r="H1448" s="292" t="str">
        <f t="shared" si="66"/>
        <v>_</v>
      </c>
      <c r="I1448" s="292" t="str">
        <f t="shared" si="67"/>
        <v>_</v>
      </c>
      <c r="J1448" s="581">
        <f t="shared" si="68"/>
        <v>0</v>
      </c>
    </row>
    <row r="1449" spans="1:10" ht="18" customHeight="1" x14ac:dyDescent="0.2">
      <c r="A1449" s="287"/>
      <c r="B1449" s="288"/>
      <c r="C1449" s="289"/>
      <c r="D1449" s="290"/>
      <c r="E1449" s="291"/>
      <c r="F1449" s="290" t="s">
        <v>340</v>
      </c>
      <c r="G1449" s="291"/>
      <c r="H1449" s="292" t="str">
        <f t="shared" si="66"/>
        <v>_</v>
      </c>
      <c r="I1449" s="292" t="str">
        <f t="shared" si="67"/>
        <v>_</v>
      </c>
      <c r="J1449" s="581">
        <f t="shared" si="68"/>
        <v>0</v>
      </c>
    </row>
    <row r="1450" spans="1:10" ht="18" customHeight="1" x14ac:dyDescent="0.2">
      <c r="A1450" s="294"/>
      <c r="B1450" s="295"/>
      <c r="C1450" s="293"/>
      <c r="D1450" s="296"/>
      <c r="E1450" s="291"/>
      <c r="F1450" s="296" t="s">
        <v>340</v>
      </c>
      <c r="G1450" s="291"/>
      <c r="H1450" s="292" t="str">
        <f t="shared" si="66"/>
        <v>_</v>
      </c>
      <c r="I1450" s="292" t="str">
        <f t="shared" si="67"/>
        <v>_</v>
      </c>
      <c r="J1450" s="581">
        <f t="shared" si="68"/>
        <v>0</v>
      </c>
    </row>
    <row r="1451" spans="1:10" ht="18" customHeight="1" x14ac:dyDescent="0.2">
      <c r="A1451" s="287"/>
      <c r="B1451" s="288"/>
      <c r="C1451" s="289"/>
      <c r="D1451" s="290"/>
      <c r="E1451" s="291"/>
      <c r="F1451" s="290" t="s">
        <v>340</v>
      </c>
      <c r="G1451" s="291"/>
      <c r="H1451" s="292" t="str">
        <f t="shared" si="66"/>
        <v>_</v>
      </c>
      <c r="I1451" s="292" t="str">
        <f t="shared" si="67"/>
        <v>_</v>
      </c>
      <c r="J1451" s="581">
        <f t="shared" si="68"/>
        <v>0</v>
      </c>
    </row>
    <row r="1452" spans="1:10" ht="18" customHeight="1" x14ac:dyDescent="0.2">
      <c r="A1452" s="294"/>
      <c r="B1452" s="295"/>
      <c r="C1452" s="293"/>
      <c r="D1452" s="296"/>
      <c r="E1452" s="291"/>
      <c r="F1452" s="296" t="s">
        <v>340</v>
      </c>
      <c r="G1452" s="291"/>
      <c r="H1452" s="292" t="str">
        <f t="shared" si="66"/>
        <v>_</v>
      </c>
      <c r="I1452" s="292" t="str">
        <f t="shared" si="67"/>
        <v>_</v>
      </c>
      <c r="J1452" s="581">
        <f t="shared" si="68"/>
        <v>0</v>
      </c>
    </row>
    <row r="1453" spans="1:10" ht="18" customHeight="1" x14ac:dyDescent="0.2">
      <c r="A1453" s="287"/>
      <c r="B1453" s="288"/>
      <c r="C1453" s="289"/>
      <c r="D1453" s="290"/>
      <c r="E1453" s="291"/>
      <c r="F1453" s="290" t="s">
        <v>340</v>
      </c>
      <c r="G1453" s="291"/>
      <c r="H1453" s="292" t="str">
        <f t="shared" si="66"/>
        <v>_</v>
      </c>
      <c r="I1453" s="292" t="str">
        <f t="shared" si="67"/>
        <v>_</v>
      </c>
      <c r="J1453" s="581">
        <f t="shared" si="68"/>
        <v>0</v>
      </c>
    </row>
    <row r="1454" spans="1:10" ht="18" customHeight="1" x14ac:dyDescent="0.2">
      <c r="A1454" s="294"/>
      <c r="B1454" s="295"/>
      <c r="C1454" s="293"/>
      <c r="D1454" s="296"/>
      <c r="E1454" s="291"/>
      <c r="F1454" s="296" t="s">
        <v>340</v>
      </c>
      <c r="G1454" s="291"/>
      <c r="H1454" s="292" t="str">
        <f t="shared" si="66"/>
        <v>_</v>
      </c>
      <c r="I1454" s="292" t="str">
        <f t="shared" si="67"/>
        <v>_</v>
      </c>
      <c r="J1454" s="581">
        <f t="shared" si="68"/>
        <v>0</v>
      </c>
    </row>
    <row r="1455" spans="1:10" ht="18" customHeight="1" x14ac:dyDescent="0.2">
      <c r="A1455" s="287"/>
      <c r="B1455" s="288"/>
      <c r="C1455" s="289"/>
      <c r="D1455" s="290"/>
      <c r="E1455" s="291"/>
      <c r="F1455" s="290" t="s">
        <v>340</v>
      </c>
      <c r="G1455" s="291"/>
      <c r="H1455" s="292" t="str">
        <f t="shared" si="66"/>
        <v>_</v>
      </c>
      <c r="I1455" s="292" t="str">
        <f t="shared" si="67"/>
        <v>_</v>
      </c>
      <c r="J1455" s="581">
        <f t="shared" si="68"/>
        <v>0</v>
      </c>
    </row>
    <row r="1456" spans="1:10" ht="18" customHeight="1" x14ac:dyDescent="0.2">
      <c r="A1456" s="294"/>
      <c r="B1456" s="295"/>
      <c r="C1456" s="293"/>
      <c r="D1456" s="296"/>
      <c r="E1456" s="291"/>
      <c r="F1456" s="296" t="s">
        <v>340</v>
      </c>
      <c r="G1456" s="291"/>
      <c r="H1456" s="292" t="str">
        <f t="shared" si="66"/>
        <v>_</v>
      </c>
      <c r="I1456" s="292" t="str">
        <f t="shared" si="67"/>
        <v>_</v>
      </c>
      <c r="J1456" s="581">
        <f t="shared" si="68"/>
        <v>0</v>
      </c>
    </row>
    <row r="1457" spans="1:10" ht="18" customHeight="1" x14ac:dyDescent="0.2">
      <c r="A1457" s="287"/>
      <c r="B1457" s="288"/>
      <c r="C1457" s="289"/>
      <c r="D1457" s="290"/>
      <c r="E1457" s="291"/>
      <c r="F1457" s="290" t="s">
        <v>340</v>
      </c>
      <c r="G1457" s="291"/>
      <c r="H1457" s="292" t="str">
        <f t="shared" si="66"/>
        <v>_</v>
      </c>
      <c r="I1457" s="292" t="str">
        <f t="shared" si="67"/>
        <v>_</v>
      </c>
      <c r="J1457" s="581">
        <f t="shared" si="68"/>
        <v>0</v>
      </c>
    </row>
    <row r="1458" spans="1:10" ht="18" customHeight="1" x14ac:dyDescent="0.2">
      <c r="A1458" s="294"/>
      <c r="B1458" s="295"/>
      <c r="C1458" s="293"/>
      <c r="D1458" s="296"/>
      <c r="E1458" s="291"/>
      <c r="F1458" s="296" t="s">
        <v>340</v>
      </c>
      <c r="G1458" s="291"/>
      <c r="H1458" s="292" t="str">
        <f t="shared" si="66"/>
        <v>_</v>
      </c>
      <c r="I1458" s="292" t="str">
        <f t="shared" si="67"/>
        <v>_</v>
      </c>
      <c r="J1458" s="581">
        <f t="shared" si="68"/>
        <v>0</v>
      </c>
    </row>
    <row r="1459" spans="1:10" ht="18" customHeight="1" x14ac:dyDescent="0.2">
      <c r="A1459" s="287"/>
      <c r="B1459" s="288"/>
      <c r="C1459" s="289"/>
      <c r="D1459" s="290"/>
      <c r="E1459" s="291"/>
      <c r="F1459" s="290" t="s">
        <v>340</v>
      </c>
      <c r="G1459" s="291"/>
      <c r="H1459" s="292" t="str">
        <f t="shared" ref="H1459:H1500" si="69">CONCATENATE(A1459,"_",LEFT(E1459,2))</f>
        <v>_</v>
      </c>
      <c r="I1459" s="292" t="str">
        <f t="shared" ref="I1459:I1500" si="70">CONCATENATE(A1459,"_",LEFT(G1459, 2))</f>
        <v>_</v>
      </c>
      <c r="J1459" s="581">
        <f t="shared" ref="J1459:J1500" si="71" xml:space="preserve"> J1458+N(D1459)-N(F1459)</f>
        <v>0</v>
      </c>
    </row>
    <row r="1460" spans="1:10" ht="18" customHeight="1" x14ac:dyDescent="0.2">
      <c r="A1460" s="294"/>
      <c r="B1460" s="295"/>
      <c r="C1460" s="293"/>
      <c r="D1460" s="296"/>
      <c r="E1460" s="291"/>
      <c r="F1460" s="296" t="s">
        <v>340</v>
      </c>
      <c r="G1460" s="291"/>
      <c r="H1460" s="292" t="str">
        <f t="shared" si="69"/>
        <v>_</v>
      </c>
      <c r="I1460" s="292" t="str">
        <f t="shared" si="70"/>
        <v>_</v>
      </c>
      <c r="J1460" s="581">
        <f t="shared" si="71"/>
        <v>0</v>
      </c>
    </row>
    <row r="1461" spans="1:10" ht="18" customHeight="1" x14ac:dyDescent="0.2">
      <c r="A1461" s="287"/>
      <c r="B1461" s="288"/>
      <c r="C1461" s="289"/>
      <c r="D1461" s="290"/>
      <c r="E1461" s="291"/>
      <c r="F1461" s="290" t="s">
        <v>340</v>
      </c>
      <c r="G1461" s="291"/>
      <c r="H1461" s="292" t="str">
        <f t="shared" si="69"/>
        <v>_</v>
      </c>
      <c r="I1461" s="292" t="str">
        <f t="shared" si="70"/>
        <v>_</v>
      </c>
      <c r="J1461" s="581">
        <f t="shared" si="71"/>
        <v>0</v>
      </c>
    </row>
    <row r="1462" spans="1:10" ht="18" customHeight="1" x14ac:dyDescent="0.2">
      <c r="A1462" s="294"/>
      <c r="B1462" s="295"/>
      <c r="C1462" s="293"/>
      <c r="D1462" s="296"/>
      <c r="E1462" s="291"/>
      <c r="F1462" s="296" t="s">
        <v>340</v>
      </c>
      <c r="G1462" s="291"/>
      <c r="H1462" s="292" t="str">
        <f t="shared" si="69"/>
        <v>_</v>
      </c>
      <c r="I1462" s="292" t="str">
        <f t="shared" si="70"/>
        <v>_</v>
      </c>
      <c r="J1462" s="581">
        <f t="shared" si="71"/>
        <v>0</v>
      </c>
    </row>
    <row r="1463" spans="1:10" ht="18" customHeight="1" x14ac:dyDescent="0.2">
      <c r="A1463" s="287"/>
      <c r="B1463" s="288"/>
      <c r="C1463" s="289"/>
      <c r="D1463" s="290"/>
      <c r="E1463" s="291"/>
      <c r="F1463" s="290" t="s">
        <v>340</v>
      </c>
      <c r="G1463" s="291"/>
      <c r="H1463" s="292" t="str">
        <f t="shared" si="69"/>
        <v>_</v>
      </c>
      <c r="I1463" s="292" t="str">
        <f t="shared" si="70"/>
        <v>_</v>
      </c>
      <c r="J1463" s="581">
        <f t="shared" si="71"/>
        <v>0</v>
      </c>
    </row>
    <row r="1464" spans="1:10" ht="18" customHeight="1" x14ac:dyDescent="0.2">
      <c r="A1464" s="294"/>
      <c r="B1464" s="295"/>
      <c r="C1464" s="293"/>
      <c r="D1464" s="296"/>
      <c r="E1464" s="291"/>
      <c r="F1464" s="296" t="s">
        <v>340</v>
      </c>
      <c r="G1464" s="291"/>
      <c r="H1464" s="292" t="str">
        <f t="shared" si="69"/>
        <v>_</v>
      </c>
      <c r="I1464" s="292" t="str">
        <f t="shared" si="70"/>
        <v>_</v>
      </c>
      <c r="J1464" s="581">
        <f t="shared" si="71"/>
        <v>0</v>
      </c>
    </row>
    <row r="1465" spans="1:10" ht="18" customHeight="1" x14ac:dyDescent="0.2">
      <c r="A1465" s="287"/>
      <c r="B1465" s="288"/>
      <c r="C1465" s="289"/>
      <c r="D1465" s="290"/>
      <c r="E1465" s="291"/>
      <c r="F1465" s="290" t="s">
        <v>340</v>
      </c>
      <c r="G1465" s="291"/>
      <c r="H1465" s="292" t="str">
        <f t="shared" si="69"/>
        <v>_</v>
      </c>
      <c r="I1465" s="292" t="str">
        <f t="shared" si="70"/>
        <v>_</v>
      </c>
      <c r="J1465" s="581">
        <f t="shared" si="71"/>
        <v>0</v>
      </c>
    </row>
    <row r="1466" spans="1:10" ht="18" customHeight="1" x14ac:dyDescent="0.2">
      <c r="A1466" s="294"/>
      <c r="B1466" s="295"/>
      <c r="C1466" s="293"/>
      <c r="D1466" s="296"/>
      <c r="E1466" s="291"/>
      <c r="F1466" s="296" t="s">
        <v>340</v>
      </c>
      <c r="G1466" s="291"/>
      <c r="H1466" s="292" t="str">
        <f t="shared" si="69"/>
        <v>_</v>
      </c>
      <c r="I1466" s="292" t="str">
        <f t="shared" si="70"/>
        <v>_</v>
      </c>
      <c r="J1466" s="581">
        <f t="shared" si="71"/>
        <v>0</v>
      </c>
    </row>
    <row r="1467" spans="1:10" ht="18" customHeight="1" x14ac:dyDescent="0.2">
      <c r="A1467" s="287"/>
      <c r="B1467" s="288"/>
      <c r="C1467" s="289"/>
      <c r="D1467" s="290"/>
      <c r="E1467" s="291"/>
      <c r="F1467" s="290" t="s">
        <v>340</v>
      </c>
      <c r="G1467" s="291"/>
      <c r="H1467" s="292" t="str">
        <f t="shared" si="69"/>
        <v>_</v>
      </c>
      <c r="I1467" s="292" t="str">
        <f t="shared" si="70"/>
        <v>_</v>
      </c>
      <c r="J1467" s="581">
        <f t="shared" si="71"/>
        <v>0</v>
      </c>
    </row>
    <row r="1468" spans="1:10" ht="18" customHeight="1" x14ac:dyDescent="0.2">
      <c r="A1468" s="294"/>
      <c r="B1468" s="295"/>
      <c r="C1468" s="293"/>
      <c r="D1468" s="296"/>
      <c r="E1468" s="291"/>
      <c r="F1468" s="296" t="s">
        <v>340</v>
      </c>
      <c r="G1468" s="291"/>
      <c r="H1468" s="292" t="str">
        <f t="shared" si="69"/>
        <v>_</v>
      </c>
      <c r="I1468" s="292" t="str">
        <f t="shared" si="70"/>
        <v>_</v>
      </c>
      <c r="J1468" s="581">
        <f t="shared" si="71"/>
        <v>0</v>
      </c>
    </row>
    <row r="1469" spans="1:10" ht="18" customHeight="1" x14ac:dyDescent="0.2">
      <c r="A1469" s="287"/>
      <c r="B1469" s="288"/>
      <c r="C1469" s="289"/>
      <c r="D1469" s="290"/>
      <c r="E1469" s="291"/>
      <c r="F1469" s="290" t="s">
        <v>340</v>
      </c>
      <c r="G1469" s="291"/>
      <c r="H1469" s="292" t="str">
        <f t="shared" si="69"/>
        <v>_</v>
      </c>
      <c r="I1469" s="292" t="str">
        <f t="shared" si="70"/>
        <v>_</v>
      </c>
      <c r="J1469" s="581">
        <f t="shared" si="71"/>
        <v>0</v>
      </c>
    </row>
    <row r="1470" spans="1:10" ht="18" customHeight="1" x14ac:dyDescent="0.2">
      <c r="A1470" s="294"/>
      <c r="B1470" s="295"/>
      <c r="C1470" s="293"/>
      <c r="D1470" s="296"/>
      <c r="E1470" s="291"/>
      <c r="F1470" s="296" t="s">
        <v>340</v>
      </c>
      <c r="G1470" s="291"/>
      <c r="H1470" s="292" t="str">
        <f t="shared" si="69"/>
        <v>_</v>
      </c>
      <c r="I1470" s="292" t="str">
        <f t="shared" si="70"/>
        <v>_</v>
      </c>
      <c r="J1470" s="581">
        <f t="shared" si="71"/>
        <v>0</v>
      </c>
    </row>
    <row r="1471" spans="1:10" ht="18" customHeight="1" x14ac:dyDescent="0.2">
      <c r="A1471" s="287"/>
      <c r="B1471" s="288"/>
      <c r="C1471" s="289"/>
      <c r="D1471" s="290"/>
      <c r="E1471" s="291"/>
      <c r="F1471" s="290" t="s">
        <v>340</v>
      </c>
      <c r="G1471" s="291"/>
      <c r="H1471" s="292" t="str">
        <f t="shared" si="69"/>
        <v>_</v>
      </c>
      <c r="I1471" s="292" t="str">
        <f t="shared" si="70"/>
        <v>_</v>
      </c>
      <c r="J1471" s="581">
        <f t="shared" si="71"/>
        <v>0</v>
      </c>
    </row>
    <row r="1472" spans="1:10" ht="18" customHeight="1" x14ac:dyDescent="0.2">
      <c r="A1472" s="294"/>
      <c r="B1472" s="295"/>
      <c r="C1472" s="293"/>
      <c r="D1472" s="296"/>
      <c r="E1472" s="291"/>
      <c r="F1472" s="296" t="s">
        <v>340</v>
      </c>
      <c r="G1472" s="291"/>
      <c r="H1472" s="292" t="str">
        <f t="shared" si="69"/>
        <v>_</v>
      </c>
      <c r="I1472" s="292" t="str">
        <f t="shared" si="70"/>
        <v>_</v>
      </c>
      <c r="J1472" s="581">
        <f t="shared" si="71"/>
        <v>0</v>
      </c>
    </row>
    <row r="1473" spans="1:10" ht="18" customHeight="1" x14ac:dyDescent="0.2">
      <c r="A1473" s="287"/>
      <c r="B1473" s="288"/>
      <c r="C1473" s="289"/>
      <c r="D1473" s="290"/>
      <c r="E1473" s="291"/>
      <c r="F1473" s="290" t="s">
        <v>340</v>
      </c>
      <c r="G1473" s="291"/>
      <c r="H1473" s="292" t="str">
        <f t="shared" si="69"/>
        <v>_</v>
      </c>
      <c r="I1473" s="292" t="str">
        <f t="shared" si="70"/>
        <v>_</v>
      </c>
      <c r="J1473" s="581">
        <f t="shared" si="71"/>
        <v>0</v>
      </c>
    </row>
    <row r="1474" spans="1:10" ht="18" customHeight="1" x14ac:dyDescent="0.2">
      <c r="A1474" s="294"/>
      <c r="B1474" s="295"/>
      <c r="C1474" s="293"/>
      <c r="D1474" s="296"/>
      <c r="E1474" s="291"/>
      <c r="F1474" s="296" t="s">
        <v>340</v>
      </c>
      <c r="G1474" s="291"/>
      <c r="H1474" s="292" t="str">
        <f t="shared" si="69"/>
        <v>_</v>
      </c>
      <c r="I1474" s="292" t="str">
        <f t="shared" si="70"/>
        <v>_</v>
      </c>
      <c r="J1474" s="581">
        <f t="shared" si="71"/>
        <v>0</v>
      </c>
    </row>
    <row r="1475" spans="1:10" ht="18" customHeight="1" x14ac:dyDescent="0.2">
      <c r="A1475" s="287"/>
      <c r="B1475" s="288"/>
      <c r="C1475" s="289"/>
      <c r="D1475" s="290"/>
      <c r="E1475" s="291"/>
      <c r="F1475" s="290" t="s">
        <v>340</v>
      </c>
      <c r="G1475" s="291"/>
      <c r="H1475" s="292" t="str">
        <f t="shared" si="69"/>
        <v>_</v>
      </c>
      <c r="I1475" s="292" t="str">
        <f t="shared" si="70"/>
        <v>_</v>
      </c>
      <c r="J1475" s="581">
        <f t="shared" si="71"/>
        <v>0</v>
      </c>
    </row>
    <row r="1476" spans="1:10" ht="18" customHeight="1" x14ac:dyDescent="0.2">
      <c r="A1476" s="294"/>
      <c r="B1476" s="295"/>
      <c r="C1476" s="293"/>
      <c r="D1476" s="296"/>
      <c r="E1476" s="291"/>
      <c r="F1476" s="296" t="s">
        <v>340</v>
      </c>
      <c r="G1476" s="291"/>
      <c r="H1476" s="292" t="str">
        <f t="shared" si="69"/>
        <v>_</v>
      </c>
      <c r="I1476" s="292" t="str">
        <f t="shared" si="70"/>
        <v>_</v>
      </c>
      <c r="J1476" s="581">
        <f t="shared" si="71"/>
        <v>0</v>
      </c>
    </row>
    <row r="1477" spans="1:10" ht="18" customHeight="1" x14ac:dyDescent="0.2">
      <c r="A1477" s="287"/>
      <c r="B1477" s="288"/>
      <c r="C1477" s="289"/>
      <c r="D1477" s="290"/>
      <c r="E1477" s="291"/>
      <c r="F1477" s="290" t="s">
        <v>340</v>
      </c>
      <c r="G1477" s="291"/>
      <c r="H1477" s="292" t="str">
        <f t="shared" si="69"/>
        <v>_</v>
      </c>
      <c r="I1477" s="292" t="str">
        <f t="shared" si="70"/>
        <v>_</v>
      </c>
      <c r="J1477" s="581">
        <f t="shared" si="71"/>
        <v>0</v>
      </c>
    </row>
    <row r="1478" spans="1:10" ht="18" customHeight="1" x14ac:dyDescent="0.2">
      <c r="A1478" s="294"/>
      <c r="B1478" s="295"/>
      <c r="C1478" s="293"/>
      <c r="D1478" s="296"/>
      <c r="E1478" s="291"/>
      <c r="F1478" s="296" t="s">
        <v>340</v>
      </c>
      <c r="G1478" s="291"/>
      <c r="H1478" s="292" t="str">
        <f t="shared" si="69"/>
        <v>_</v>
      </c>
      <c r="I1478" s="292" t="str">
        <f t="shared" si="70"/>
        <v>_</v>
      </c>
      <c r="J1478" s="581">
        <f t="shared" si="71"/>
        <v>0</v>
      </c>
    </row>
    <row r="1479" spans="1:10" ht="18" customHeight="1" x14ac:dyDescent="0.2">
      <c r="A1479" s="287"/>
      <c r="B1479" s="288"/>
      <c r="C1479" s="289"/>
      <c r="D1479" s="290"/>
      <c r="E1479" s="291"/>
      <c r="F1479" s="290" t="s">
        <v>340</v>
      </c>
      <c r="G1479" s="291"/>
      <c r="H1479" s="292" t="str">
        <f t="shared" si="69"/>
        <v>_</v>
      </c>
      <c r="I1479" s="292" t="str">
        <f t="shared" si="70"/>
        <v>_</v>
      </c>
      <c r="J1479" s="581">
        <f t="shared" si="71"/>
        <v>0</v>
      </c>
    </row>
    <row r="1480" spans="1:10" ht="18" customHeight="1" x14ac:dyDescent="0.2">
      <c r="A1480" s="294"/>
      <c r="B1480" s="295"/>
      <c r="C1480" s="293"/>
      <c r="D1480" s="296"/>
      <c r="E1480" s="291"/>
      <c r="F1480" s="296" t="s">
        <v>340</v>
      </c>
      <c r="G1480" s="291"/>
      <c r="H1480" s="292" t="str">
        <f t="shared" si="69"/>
        <v>_</v>
      </c>
      <c r="I1480" s="292" t="str">
        <f t="shared" si="70"/>
        <v>_</v>
      </c>
      <c r="J1480" s="581">
        <f t="shared" si="71"/>
        <v>0</v>
      </c>
    </row>
    <row r="1481" spans="1:10" ht="18" customHeight="1" x14ac:dyDescent="0.2">
      <c r="A1481" s="287"/>
      <c r="B1481" s="288"/>
      <c r="C1481" s="289"/>
      <c r="D1481" s="290"/>
      <c r="E1481" s="291"/>
      <c r="F1481" s="290" t="s">
        <v>340</v>
      </c>
      <c r="G1481" s="291"/>
      <c r="H1481" s="292" t="str">
        <f t="shared" si="69"/>
        <v>_</v>
      </c>
      <c r="I1481" s="292" t="str">
        <f t="shared" si="70"/>
        <v>_</v>
      </c>
      <c r="J1481" s="581">
        <f t="shared" si="71"/>
        <v>0</v>
      </c>
    </row>
    <row r="1482" spans="1:10" ht="18" customHeight="1" x14ac:dyDescent="0.2">
      <c r="A1482" s="294"/>
      <c r="B1482" s="295"/>
      <c r="C1482" s="293"/>
      <c r="D1482" s="296"/>
      <c r="E1482" s="291"/>
      <c r="F1482" s="296" t="s">
        <v>340</v>
      </c>
      <c r="G1482" s="291"/>
      <c r="H1482" s="292" t="str">
        <f t="shared" si="69"/>
        <v>_</v>
      </c>
      <c r="I1482" s="292" t="str">
        <f t="shared" si="70"/>
        <v>_</v>
      </c>
      <c r="J1482" s="581">
        <f t="shared" si="71"/>
        <v>0</v>
      </c>
    </row>
    <row r="1483" spans="1:10" ht="18" customHeight="1" x14ac:dyDescent="0.2">
      <c r="A1483" s="287"/>
      <c r="B1483" s="288"/>
      <c r="C1483" s="289"/>
      <c r="D1483" s="290"/>
      <c r="E1483" s="291"/>
      <c r="F1483" s="290" t="s">
        <v>340</v>
      </c>
      <c r="G1483" s="291"/>
      <c r="H1483" s="292" t="str">
        <f t="shared" si="69"/>
        <v>_</v>
      </c>
      <c r="I1483" s="292" t="str">
        <f t="shared" si="70"/>
        <v>_</v>
      </c>
      <c r="J1483" s="581">
        <f t="shared" si="71"/>
        <v>0</v>
      </c>
    </row>
    <row r="1484" spans="1:10" ht="18" customHeight="1" x14ac:dyDescent="0.2">
      <c r="A1484" s="294"/>
      <c r="B1484" s="295"/>
      <c r="C1484" s="293"/>
      <c r="D1484" s="296"/>
      <c r="E1484" s="291"/>
      <c r="F1484" s="296" t="s">
        <v>340</v>
      </c>
      <c r="G1484" s="291"/>
      <c r="H1484" s="292" t="str">
        <f t="shared" si="69"/>
        <v>_</v>
      </c>
      <c r="I1484" s="292" t="str">
        <f t="shared" si="70"/>
        <v>_</v>
      </c>
      <c r="J1484" s="581">
        <f t="shared" si="71"/>
        <v>0</v>
      </c>
    </row>
    <row r="1485" spans="1:10" ht="18" customHeight="1" x14ac:dyDescent="0.2">
      <c r="A1485" s="287"/>
      <c r="B1485" s="288"/>
      <c r="C1485" s="289"/>
      <c r="D1485" s="290"/>
      <c r="E1485" s="291"/>
      <c r="F1485" s="290" t="s">
        <v>340</v>
      </c>
      <c r="G1485" s="291"/>
      <c r="H1485" s="292" t="str">
        <f t="shared" si="69"/>
        <v>_</v>
      </c>
      <c r="I1485" s="292" t="str">
        <f t="shared" si="70"/>
        <v>_</v>
      </c>
      <c r="J1485" s="581">
        <f t="shared" si="71"/>
        <v>0</v>
      </c>
    </row>
    <row r="1486" spans="1:10" ht="18" customHeight="1" x14ac:dyDescent="0.2">
      <c r="A1486" s="294"/>
      <c r="B1486" s="295"/>
      <c r="C1486" s="293"/>
      <c r="D1486" s="296"/>
      <c r="E1486" s="291"/>
      <c r="F1486" s="296" t="s">
        <v>340</v>
      </c>
      <c r="G1486" s="291"/>
      <c r="H1486" s="292" t="str">
        <f t="shared" si="69"/>
        <v>_</v>
      </c>
      <c r="I1486" s="292" t="str">
        <f t="shared" si="70"/>
        <v>_</v>
      </c>
      <c r="J1486" s="581">
        <f t="shared" si="71"/>
        <v>0</v>
      </c>
    </row>
    <row r="1487" spans="1:10" ht="18" customHeight="1" x14ac:dyDescent="0.2">
      <c r="A1487" s="287"/>
      <c r="B1487" s="288"/>
      <c r="C1487" s="289"/>
      <c r="D1487" s="290"/>
      <c r="E1487" s="291"/>
      <c r="F1487" s="290" t="s">
        <v>340</v>
      </c>
      <c r="G1487" s="291"/>
      <c r="H1487" s="292" t="str">
        <f t="shared" si="69"/>
        <v>_</v>
      </c>
      <c r="I1487" s="292" t="str">
        <f t="shared" si="70"/>
        <v>_</v>
      </c>
      <c r="J1487" s="581">
        <f t="shared" si="71"/>
        <v>0</v>
      </c>
    </row>
    <row r="1488" spans="1:10" ht="18" customHeight="1" x14ac:dyDescent="0.2">
      <c r="A1488" s="294"/>
      <c r="B1488" s="295"/>
      <c r="C1488" s="293"/>
      <c r="D1488" s="296"/>
      <c r="E1488" s="291"/>
      <c r="F1488" s="296" t="s">
        <v>340</v>
      </c>
      <c r="G1488" s="291"/>
      <c r="H1488" s="292" t="str">
        <f t="shared" si="69"/>
        <v>_</v>
      </c>
      <c r="I1488" s="292" t="str">
        <f t="shared" si="70"/>
        <v>_</v>
      </c>
      <c r="J1488" s="581">
        <f t="shared" si="71"/>
        <v>0</v>
      </c>
    </row>
    <row r="1489" spans="1:10" ht="18" customHeight="1" x14ac:dyDescent="0.2">
      <c r="A1489" s="287"/>
      <c r="B1489" s="288"/>
      <c r="C1489" s="289"/>
      <c r="D1489" s="290"/>
      <c r="E1489" s="291"/>
      <c r="F1489" s="290" t="s">
        <v>340</v>
      </c>
      <c r="G1489" s="291"/>
      <c r="H1489" s="292" t="str">
        <f t="shared" si="69"/>
        <v>_</v>
      </c>
      <c r="I1489" s="292" t="str">
        <f t="shared" si="70"/>
        <v>_</v>
      </c>
      <c r="J1489" s="581">
        <f t="shared" si="71"/>
        <v>0</v>
      </c>
    </row>
    <row r="1490" spans="1:10" ht="18" customHeight="1" x14ac:dyDescent="0.2">
      <c r="A1490" s="294"/>
      <c r="B1490" s="295"/>
      <c r="C1490" s="293"/>
      <c r="D1490" s="296"/>
      <c r="E1490" s="291"/>
      <c r="F1490" s="296" t="s">
        <v>340</v>
      </c>
      <c r="G1490" s="291"/>
      <c r="H1490" s="292" t="str">
        <f t="shared" si="69"/>
        <v>_</v>
      </c>
      <c r="I1490" s="292" t="str">
        <f t="shared" si="70"/>
        <v>_</v>
      </c>
      <c r="J1490" s="581">
        <f t="shared" si="71"/>
        <v>0</v>
      </c>
    </row>
    <row r="1491" spans="1:10" ht="18" customHeight="1" x14ac:dyDescent="0.2">
      <c r="A1491" s="287"/>
      <c r="B1491" s="288"/>
      <c r="C1491" s="289"/>
      <c r="D1491" s="290"/>
      <c r="E1491" s="291"/>
      <c r="F1491" s="290" t="s">
        <v>340</v>
      </c>
      <c r="G1491" s="291"/>
      <c r="H1491" s="292" t="str">
        <f t="shared" si="69"/>
        <v>_</v>
      </c>
      <c r="I1491" s="292" t="str">
        <f t="shared" si="70"/>
        <v>_</v>
      </c>
      <c r="J1491" s="581">
        <f t="shared" si="71"/>
        <v>0</v>
      </c>
    </row>
    <row r="1492" spans="1:10" ht="18" customHeight="1" x14ac:dyDescent="0.2">
      <c r="A1492" s="294"/>
      <c r="B1492" s="295"/>
      <c r="C1492" s="293"/>
      <c r="D1492" s="296"/>
      <c r="E1492" s="291"/>
      <c r="F1492" s="296" t="s">
        <v>340</v>
      </c>
      <c r="G1492" s="291"/>
      <c r="H1492" s="292" t="str">
        <f t="shared" si="69"/>
        <v>_</v>
      </c>
      <c r="I1492" s="292" t="str">
        <f t="shared" si="70"/>
        <v>_</v>
      </c>
      <c r="J1492" s="581">
        <f t="shared" si="71"/>
        <v>0</v>
      </c>
    </row>
    <row r="1493" spans="1:10" ht="18" customHeight="1" x14ac:dyDescent="0.2">
      <c r="A1493" s="287"/>
      <c r="B1493" s="288"/>
      <c r="C1493" s="289"/>
      <c r="D1493" s="290"/>
      <c r="E1493" s="291"/>
      <c r="F1493" s="290" t="s">
        <v>340</v>
      </c>
      <c r="G1493" s="291"/>
      <c r="H1493" s="292" t="str">
        <f t="shared" si="69"/>
        <v>_</v>
      </c>
      <c r="I1493" s="292" t="str">
        <f t="shared" si="70"/>
        <v>_</v>
      </c>
      <c r="J1493" s="581">
        <f t="shared" si="71"/>
        <v>0</v>
      </c>
    </row>
    <row r="1494" spans="1:10" ht="18" customHeight="1" x14ac:dyDescent="0.2">
      <c r="A1494" s="294"/>
      <c r="B1494" s="295"/>
      <c r="C1494" s="293"/>
      <c r="D1494" s="296"/>
      <c r="E1494" s="291"/>
      <c r="F1494" s="296" t="s">
        <v>340</v>
      </c>
      <c r="G1494" s="291"/>
      <c r="H1494" s="292" t="str">
        <f t="shared" si="69"/>
        <v>_</v>
      </c>
      <c r="I1494" s="292" t="str">
        <f t="shared" si="70"/>
        <v>_</v>
      </c>
      <c r="J1494" s="581">
        <f t="shared" si="71"/>
        <v>0</v>
      </c>
    </row>
    <row r="1495" spans="1:10" ht="18" customHeight="1" x14ac:dyDescent="0.2">
      <c r="A1495" s="287"/>
      <c r="B1495" s="288"/>
      <c r="C1495" s="289"/>
      <c r="D1495" s="290"/>
      <c r="E1495" s="291"/>
      <c r="F1495" s="290" t="s">
        <v>340</v>
      </c>
      <c r="G1495" s="291"/>
      <c r="H1495" s="292" t="str">
        <f t="shared" si="69"/>
        <v>_</v>
      </c>
      <c r="I1495" s="292" t="str">
        <f t="shared" si="70"/>
        <v>_</v>
      </c>
      <c r="J1495" s="581">
        <f t="shared" si="71"/>
        <v>0</v>
      </c>
    </row>
    <row r="1496" spans="1:10" ht="18" customHeight="1" x14ac:dyDescent="0.2">
      <c r="A1496" s="294"/>
      <c r="B1496" s="295"/>
      <c r="C1496" s="293"/>
      <c r="D1496" s="296"/>
      <c r="E1496" s="291"/>
      <c r="F1496" s="296" t="s">
        <v>340</v>
      </c>
      <c r="G1496" s="291"/>
      <c r="H1496" s="292" t="str">
        <f t="shared" si="69"/>
        <v>_</v>
      </c>
      <c r="I1496" s="292" t="str">
        <f t="shared" si="70"/>
        <v>_</v>
      </c>
      <c r="J1496" s="581">
        <f t="shared" si="71"/>
        <v>0</v>
      </c>
    </row>
    <row r="1497" spans="1:10" ht="18" customHeight="1" x14ac:dyDescent="0.2">
      <c r="A1497" s="287"/>
      <c r="B1497" s="288"/>
      <c r="C1497" s="289"/>
      <c r="D1497" s="290"/>
      <c r="E1497" s="291"/>
      <c r="F1497" s="290" t="s">
        <v>340</v>
      </c>
      <c r="G1497" s="291"/>
      <c r="H1497" s="292" t="str">
        <f t="shared" si="69"/>
        <v>_</v>
      </c>
      <c r="I1497" s="292" t="str">
        <f t="shared" si="70"/>
        <v>_</v>
      </c>
      <c r="J1497" s="581">
        <f t="shared" si="71"/>
        <v>0</v>
      </c>
    </row>
    <row r="1498" spans="1:10" ht="18" customHeight="1" x14ac:dyDescent="0.2">
      <c r="A1498" s="294"/>
      <c r="B1498" s="295"/>
      <c r="C1498" s="293"/>
      <c r="D1498" s="296"/>
      <c r="E1498" s="291"/>
      <c r="F1498" s="296" t="s">
        <v>340</v>
      </c>
      <c r="G1498" s="291"/>
      <c r="H1498" s="292" t="str">
        <f t="shared" si="69"/>
        <v>_</v>
      </c>
      <c r="I1498" s="292" t="str">
        <f t="shared" si="70"/>
        <v>_</v>
      </c>
      <c r="J1498" s="581">
        <f t="shared" si="71"/>
        <v>0</v>
      </c>
    </row>
    <row r="1499" spans="1:10" ht="18" customHeight="1" x14ac:dyDescent="0.2">
      <c r="A1499" s="294"/>
      <c r="B1499" s="295"/>
      <c r="C1499" s="293"/>
      <c r="D1499" s="296"/>
      <c r="E1499" s="291"/>
      <c r="F1499" s="296"/>
      <c r="G1499" s="291"/>
      <c r="H1499" s="292" t="str">
        <f t="shared" si="69"/>
        <v>_</v>
      </c>
      <c r="I1499" s="292" t="str">
        <f t="shared" si="70"/>
        <v>_</v>
      </c>
      <c r="J1499" s="581">
        <f t="shared" si="71"/>
        <v>0</v>
      </c>
    </row>
    <row r="1500" spans="1:10" ht="18" customHeight="1" x14ac:dyDescent="0.2">
      <c r="A1500" s="294"/>
      <c r="B1500" s="295"/>
      <c r="C1500" s="293"/>
      <c r="D1500" s="296"/>
      <c r="E1500" s="291"/>
      <c r="F1500" s="296"/>
      <c r="G1500" s="291"/>
      <c r="H1500" s="292" t="str">
        <f t="shared" si="69"/>
        <v>_</v>
      </c>
      <c r="I1500" s="292" t="str">
        <f t="shared" si="70"/>
        <v>_</v>
      </c>
      <c r="J1500" s="581">
        <f t="shared" si="71"/>
        <v>0</v>
      </c>
    </row>
  </sheetData>
  <sheetProtection algorithmName="SHA-512" hashValue="Q5ASbEg4PCZgDncnLe7HnhHScYKCAs12sEczlTx9VSRF4JStba0689RRVKVBH5gR50sQtxwywVRNSu8IMKgNLw==" saltValue="WD1ysdeLKKgrA6HBbrkxBg==" spinCount="100000" sheet="1" sort="0" autoFilter="0"/>
  <autoFilter ref="A4:G4" xr:uid="{00000000-0009-0000-0000-000003000000}"/>
  <dataConsolidate/>
  <mergeCells count="3">
    <mergeCell ref="D3:E3"/>
    <mergeCell ref="F3:G3"/>
    <mergeCell ref="A2:G2"/>
  </mergeCells>
  <phoneticPr fontId="2" type="noConversion"/>
  <conditionalFormatting sqref="J1:J1048576">
    <cfRule type="cellIs" dxfId="8" priority="1" operator="lessThan">
      <formula>0</formula>
    </cfRule>
  </conditionalFormatting>
  <dataValidations count="4">
    <dataValidation type="whole" allowBlank="1" showInputMessage="1" showErrorMessage="1" sqref="A5:A1500" xr:uid="{00000000-0002-0000-0300-000000000000}">
      <formula1>1</formula1>
      <formula2>12</formula2>
    </dataValidation>
    <dataValidation type="whole" allowBlank="1" showInputMessage="1" showErrorMessage="1" sqref="B5:B1500" xr:uid="{00000000-0002-0000-0300-000001000000}">
      <formula1>1</formula1>
      <formula2>31</formula2>
    </dataValidation>
    <dataValidation type="list" allowBlank="1" showInputMessage="1" showErrorMessage="1" sqref="E5:E1500" xr:uid="{00000000-0002-0000-0300-000002000000}">
      <formula1>$O$5:$O$38</formula1>
    </dataValidation>
    <dataValidation type="list" allowBlank="1" showInputMessage="1" showErrorMessage="1" sqref="G5:G1500" xr:uid="{00000000-0002-0000-0300-000003000000}">
      <formula1>$V$5:$V$46</formula1>
    </dataValidation>
  </dataValidations>
  <pageMargins left="1.1023622047244095" right="0.23622047244094491" top="0.51181102362204722" bottom="0.59055118110236227" header="0.39370078740157483" footer="0.23622047244094491"/>
  <pageSetup paperSize="9" fitToHeight="7" pageOrder="overThenDown" orientation="landscape" verticalDpi="1200" r:id="rId1"/>
  <headerFooter alignWithMargins="0">
    <oddFooter>&amp;R&amp;"Trebuchet MS,Normale"&amp;P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4"/>
  <dimension ref="A1:V1010"/>
  <sheetViews>
    <sheetView showGridLines="0" zoomScale="112" zoomScaleNormal="112" workbookViewId="0">
      <pane ySplit="4" topLeftCell="A5" activePane="bottomLeft" state="frozen"/>
      <selection pane="bottomLeft" activeCell="A1009" sqref="A1009:G1010"/>
    </sheetView>
  </sheetViews>
  <sheetFormatPr defaultColWidth="8.85546875" defaultRowHeight="15" x14ac:dyDescent="0.3"/>
  <cols>
    <col min="1" max="1" width="10" style="2" bestFit="1" customWidth="1"/>
    <col min="2" max="2" width="11.42578125" style="1" bestFit="1" customWidth="1"/>
    <col min="3" max="3" width="43.28515625" style="1" customWidth="1"/>
    <col min="4" max="4" width="15.85546875" style="1" customWidth="1"/>
    <col min="5" max="5" width="15.85546875" style="151" customWidth="1"/>
    <col min="6" max="6" width="15.85546875" style="1" customWidth="1"/>
    <col min="7" max="7" width="15.85546875" style="151" customWidth="1"/>
    <col min="8" max="8" width="12.28515625" style="3" hidden="1" customWidth="1"/>
    <col min="9" max="9" width="12" style="3" hidden="1" customWidth="1"/>
    <col min="10" max="10" width="15.85546875" style="156" customWidth="1"/>
    <col min="11" max="11" width="10" bestFit="1" customWidth="1"/>
    <col min="15" max="15" width="8.85546875" hidden="1" customWidth="1"/>
    <col min="22" max="22" width="8.85546875" hidden="1" customWidth="1"/>
  </cols>
  <sheetData>
    <row r="1" spans="1:22" s="13" customFormat="1" ht="20.25" customHeight="1" x14ac:dyDescent="0.2">
      <c r="A1" s="833"/>
      <c r="B1" s="833"/>
      <c r="C1" s="833"/>
      <c r="D1" s="833"/>
      <c r="E1" s="833"/>
      <c r="F1" s="833"/>
      <c r="G1" s="833"/>
      <c r="H1" s="22"/>
      <c r="I1" s="22"/>
      <c r="J1" s="155"/>
    </row>
    <row r="2" spans="1:22" ht="30" customHeight="1" x14ac:dyDescent="0.2">
      <c r="A2" s="831" t="str">
        <f xml:space="preserve"> "Registro Entrate/Uscite di BANCA anno " &amp; Testata!I4</f>
        <v>Registro Entrate/Uscite di BANCA anno 2025</v>
      </c>
      <c r="B2" s="834"/>
      <c r="C2" s="834"/>
      <c r="D2" s="834"/>
      <c r="E2" s="834"/>
      <c r="F2" s="834"/>
      <c r="G2" s="835"/>
    </row>
    <row r="3" spans="1:22" s="130" customFormat="1" ht="15" customHeight="1" x14ac:dyDescent="0.3">
      <c r="A3" s="127"/>
      <c r="B3" s="128"/>
      <c r="C3" s="297" t="s">
        <v>170</v>
      </c>
      <c r="D3" s="830" t="s">
        <v>290</v>
      </c>
      <c r="E3" s="830"/>
      <c r="F3" s="830" t="s">
        <v>290</v>
      </c>
      <c r="G3" s="830"/>
      <c r="H3" s="129"/>
      <c r="I3" s="129"/>
      <c r="J3" s="157"/>
    </row>
    <row r="4" spans="1:22" ht="12.75" x14ac:dyDescent="0.2">
      <c r="A4" s="282" t="s">
        <v>3</v>
      </c>
      <c r="B4" s="283" t="s">
        <v>335</v>
      </c>
      <c r="C4" s="283" t="s">
        <v>0</v>
      </c>
      <c r="D4" s="283" t="s">
        <v>1</v>
      </c>
      <c r="E4" s="284" t="s">
        <v>341</v>
      </c>
      <c r="F4" s="283" t="s">
        <v>2</v>
      </c>
      <c r="G4" s="284" t="s">
        <v>341</v>
      </c>
      <c r="H4" s="285" t="s">
        <v>21</v>
      </c>
      <c r="I4" s="285" t="s">
        <v>20</v>
      </c>
      <c r="J4" s="298" t="s">
        <v>339</v>
      </c>
      <c r="O4" s="130" t="s">
        <v>337</v>
      </c>
      <c r="V4" s="130" t="s">
        <v>338</v>
      </c>
    </row>
    <row r="5" spans="1:22" ht="18" customHeight="1" x14ac:dyDescent="0.2">
      <c r="A5" s="299"/>
      <c r="B5" s="295"/>
      <c r="C5" s="293"/>
      <c r="D5" s="290"/>
      <c r="E5" s="291"/>
      <c r="F5" s="290"/>
      <c r="G5" s="291"/>
      <c r="H5" s="292" t="str">
        <f>CONCATENATE(A5,"_",LEFT(E5,2))</f>
        <v>_</v>
      </c>
      <c r="I5" s="292" t="str">
        <f>CONCATENATE(A5,"_",LEFT(G5, 2))</f>
        <v>_</v>
      </c>
      <c r="J5" s="582">
        <f xml:space="preserve"> Testata!I10+N(D5)-N(F5)</f>
        <v>0</v>
      </c>
      <c r="O5" t="str">
        <f>TEXT(Codici!B99,"0#")&amp;" - "&amp;Codici!C99</f>
        <v>01 - Risarcimenti</v>
      </c>
      <c r="V5" t="str">
        <f>TEXT(Codici!B128,"0#")&amp;" - "&amp;Codici!C128</f>
        <v>01 - Rem. Parroco</v>
      </c>
    </row>
    <row r="6" spans="1:22" ht="18" customHeight="1" x14ac:dyDescent="0.2">
      <c r="A6" s="299"/>
      <c r="B6" s="295"/>
      <c r="C6" s="293"/>
      <c r="D6" s="290"/>
      <c r="E6" s="291"/>
      <c r="F6" s="290"/>
      <c r="G6" s="291"/>
      <c r="H6" s="292" t="str">
        <f t="shared" ref="H6:H69" si="0">CONCATENATE(A6,"_",LEFT(E6,2))</f>
        <v>_</v>
      </c>
      <c r="I6" s="292" t="str">
        <f t="shared" ref="I6:I69" si="1">CONCATENATE(A6,"_",LEFT(G6, 2))</f>
        <v>_</v>
      </c>
      <c r="J6" s="582">
        <f t="shared" ref="J6:J69" si="2" xml:space="preserve"> J5+N(D6)-N(F6)</f>
        <v>0</v>
      </c>
      <c r="O6" t="str">
        <f>TEXT(Codici!B100,"0#")&amp;" - "&amp;Codici!C100</f>
        <v>02 - Contr. Enti Ecclesiastici</v>
      </c>
      <c r="V6" t="str">
        <f>TEXT(Codici!B129,"0#")&amp;" - "&amp;Codici!C129</f>
        <v>02 - Rem. Vicari</v>
      </c>
    </row>
    <row r="7" spans="1:22" ht="18" customHeight="1" x14ac:dyDescent="0.2">
      <c r="A7" s="299"/>
      <c r="B7" s="295"/>
      <c r="C7" s="300"/>
      <c r="D7" s="290"/>
      <c r="E7" s="291"/>
      <c r="F7" s="290"/>
      <c r="G7" s="291"/>
      <c r="H7" s="292" t="str">
        <f t="shared" si="0"/>
        <v>_</v>
      </c>
      <c r="I7" s="292" t="str">
        <f t="shared" si="1"/>
        <v>_</v>
      </c>
      <c r="J7" s="582">
        <f t="shared" si="2"/>
        <v>0</v>
      </c>
      <c r="O7" t="str">
        <f>TEXT(Codici!B101,"0#")&amp;" - "&amp;Codici!C101</f>
        <v>03 - Contr. Enti Pubblici</v>
      </c>
      <c r="V7" t="str">
        <f>TEXT(Codici!B130,"0#")&amp;" - "&amp;Codici!C130</f>
        <v>03 - Retrib. Dipend.</v>
      </c>
    </row>
    <row r="8" spans="1:22" ht="18" customHeight="1" x14ac:dyDescent="0.2">
      <c r="A8" s="299"/>
      <c r="B8" s="295"/>
      <c r="C8" s="289"/>
      <c r="D8" s="290"/>
      <c r="E8" s="291"/>
      <c r="F8" s="290"/>
      <c r="G8" s="291"/>
      <c r="H8" s="292" t="str">
        <f t="shared" si="0"/>
        <v>_</v>
      </c>
      <c r="I8" s="292" t="str">
        <f t="shared" si="1"/>
        <v>_</v>
      </c>
      <c r="J8" s="582">
        <f t="shared" si="2"/>
        <v>0</v>
      </c>
      <c r="O8" t="str">
        <f>TEXT(Codici!B102,"0#")&amp;" - "&amp;Codici!C102</f>
        <v>04 - Festa patronale</v>
      </c>
      <c r="V8" t="str">
        <f>TEXT(Codici!B131,"0#")&amp;" - "&amp;Codici!C131</f>
        <v>04 - Ritenute Fiscali Dip.</v>
      </c>
    </row>
    <row r="9" spans="1:22" ht="18" customHeight="1" x14ac:dyDescent="0.3">
      <c r="A9" s="299"/>
      <c r="B9" s="295"/>
      <c r="C9" s="293"/>
      <c r="D9" s="290"/>
      <c r="E9" s="291"/>
      <c r="F9" s="290"/>
      <c r="G9" s="291"/>
      <c r="H9" s="292" t="str">
        <f t="shared" si="0"/>
        <v>_</v>
      </c>
      <c r="I9" s="292" t="str">
        <f t="shared" si="1"/>
        <v>_</v>
      </c>
      <c r="J9" s="582">
        <f t="shared" si="2"/>
        <v>0</v>
      </c>
      <c r="M9" s="6"/>
      <c r="O9" t="str">
        <f>TEXT(Codici!B103,"0#")&amp;" - "&amp;Codici!C103</f>
        <v>05 - Interessi</v>
      </c>
      <c r="V9" t="str">
        <f>TEXT(Codici!B132,"0#")&amp;" - "&amp;Codici!C132</f>
        <v>05 - Rimborsi spese</v>
      </c>
    </row>
    <row r="10" spans="1:22" ht="18" customHeight="1" x14ac:dyDescent="0.3">
      <c r="A10" s="299"/>
      <c r="B10" s="295"/>
      <c r="C10" s="293"/>
      <c r="D10" s="290"/>
      <c r="E10" s="291"/>
      <c r="F10" s="290"/>
      <c r="G10" s="291"/>
      <c r="H10" s="292" t="str">
        <f t="shared" si="0"/>
        <v>_</v>
      </c>
      <c r="I10" s="292" t="str">
        <f t="shared" si="1"/>
        <v>_</v>
      </c>
      <c r="J10" s="582">
        <f t="shared" si="2"/>
        <v>0</v>
      </c>
      <c r="M10" s="6"/>
      <c r="O10" t="str">
        <f>TEXT(Codici!B104,"0#")&amp;" - "&amp;Codici!C104</f>
        <v>06 - Affitti</v>
      </c>
      <c r="V10" t="str">
        <f>TEXT(Codici!B133,"0#")&amp;" - "&amp;Codici!C133</f>
        <v>06 - Altro</v>
      </c>
    </row>
    <row r="11" spans="1:22" ht="18" customHeight="1" x14ac:dyDescent="0.3">
      <c r="A11" s="299"/>
      <c r="B11" s="295"/>
      <c r="C11" s="293"/>
      <c r="D11" s="290"/>
      <c r="E11" s="291"/>
      <c r="F11" s="290"/>
      <c r="G11" s="291"/>
      <c r="H11" s="292" t="str">
        <f t="shared" si="0"/>
        <v>_</v>
      </c>
      <c r="I11" s="292" t="str">
        <f t="shared" si="1"/>
        <v>_</v>
      </c>
      <c r="J11" s="582">
        <f t="shared" si="2"/>
        <v>0</v>
      </c>
      <c r="M11" s="6"/>
      <c r="O11" t="str">
        <f>TEXT(Codici!B105,"0#")&amp;" - "&amp;Codici!C105</f>
        <v>07 - Interessi su titoli</v>
      </c>
      <c r="V11" t="str">
        <f>TEXT(Codici!B134,"0#")&amp;" - "&amp;Codici!C134</f>
        <v>07 - Culto</v>
      </c>
    </row>
    <row r="12" spans="1:22" ht="18" customHeight="1" x14ac:dyDescent="0.3">
      <c r="A12" s="299"/>
      <c r="B12" s="295"/>
      <c r="C12" s="293"/>
      <c r="D12" s="290"/>
      <c r="E12" s="291"/>
      <c r="F12" s="290"/>
      <c r="G12" s="291"/>
      <c r="H12" s="292" t="str">
        <f t="shared" si="0"/>
        <v>_</v>
      </c>
      <c r="I12" s="292" t="str">
        <f t="shared" si="1"/>
        <v>_</v>
      </c>
      <c r="J12" s="582">
        <f t="shared" si="2"/>
        <v>0</v>
      </c>
      <c r="M12" s="6"/>
      <c r="O12" t="str">
        <f>TEXT(Codici!B106,"0#")&amp;" - "&amp;Codici!C106</f>
        <v>08 - Scoperto bancario</v>
      </c>
      <c r="V12" t="str">
        <f>TEXT(Codici!B135,"0#")&amp;" - "&amp;Codici!C135</f>
        <v>08 - Compenso collabor.</v>
      </c>
    </row>
    <row r="13" spans="1:22" ht="18" customHeight="1" x14ac:dyDescent="0.3">
      <c r="A13" s="299"/>
      <c r="B13" s="295"/>
      <c r="C13" s="293"/>
      <c r="D13" s="290"/>
      <c r="E13" s="291"/>
      <c r="F13" s="290"/>
      <c r="G13" s="291"/>
      <c r="H13" s="292" t="str">
        <f t="shared" si="0"/>
        <v>_</v>
      </c>
      <c r="I13" s="292" t="str">
        <f t="shared" si="1"/>
        <v>_</v>
      </c>
      <c r="J13" s="582">
        <f t="shared" si="2"/>
        <v>0</v>
      </c>
      <c r="M13" s="6"/>
      <c r="O13" t="str">
        <f>TEXT(Codici!B107,"0#")&amp;" - "&amp;Codici!C107</f>
        <v>09 - Mutuo</v>
      </c>
      <c r="V13" t="str">
        <f>TEXT(Codici!B136,"0#")&amp;" - "&amp;Codici!C136</f>
        <v>09 - Utenze</v>
      </c>
    </row>
    <row r="14" spans="1:22" ht="18" customHeight="1" x14ac:dyDescent="0.3">
      <c r="A14" s="299"/>
      <c r="B14" s="295"/>
      <c r="C14" s="293"/>
      <c r="D14" s="290"/>
      <c r="E14" s="291"/>
      <c r="F14" s="290"/>
      <c r="G14" s="291"/>
      <c r="H14" s="292" t="str">
        <f t="shared" si="0"/>
        <v>_</v>
      </c>
      <c r="I14" s="292" t="str">
        <f t="shared" si="1"/>
        <v>_</v>
      </c>
      <c r="J14" s="582">
        <f t="shared" si="2"/>
        <v>0</v>
      </c>
      <c r="M14" s="6"/>
      <c r="O14" t="str">
        <f>TEXT(Codici!B108,"0#")&amp;" - "&amp;Codici!C108</f>
        <v>10 - Attività</v>
      </c>
      <c r="V14" t="str">
        <f>TEXT(Codici!B137,"0#")&amp;" - "&amp;Codici!C137</f>
        <v>10 - Ufficio</v>
      </c>
    </row>
    <row r="15" spans="1:22" ht="18" customHeight="1" x14ac:dyDescent="0.3">
      <c r="A15" s="299"/>
      <c r="B15" s="295"/>
      <c r="C15" s="293"/>
      <c r="D15" s="290"/>
      <c r="E15" s="291"/>
      <c r="F15" s="290"/>
      <c r="G15" s="291"/>
      <c r="H15" s="292" t="str">
        <f t="shared" si="0"/>
        <v>_</v>
      </c>
      <c r="I15" s="292" t="str">
        <f t="shared" si="1"/>
        <v>_</v>
      </c>
      <c r="J15" s="582">
        <f t="shared" si="2"/>
        <v>0</v>
      </c>
      <c r="M15" s="6"/>
      <c r="O15" t="str">
        <f>TEXT(Codici!B109,"0#")&amp;" - "&amp;Codici!C109</f>
        <v>11 - Vendita titoli</v>
      </c>
      <c r="V15" t="str">
        <f>TEXT(Codici!B138,"0#")&amp;" - "&amp;Codici!C138</f>
        <v>11 - Locazioni</v>
      </c>
    </row>
    <row r="16" spans="1:22" ht="18" customHeight="1" x14ac:dyDescent="0.3">
      <c r="A16" s="299"/>
      <c r="B16" s="295"/>
      <c r="C16" s="293"/>
      <c r="D16" s="290"/>
      <c r="E16" s="291"/>
      <c r="F16" s="290"/>
      <c r="G16" s="291"/>
      <c r="H16" s="292" t="str">
        <f t="shared" si="0"/>
        <v>_</v>
      </c>
      <c r="I16" s="292" t="str">
        <f t="shared" si="1"/>
        <v>_</v>
      </c>
      <c r="J16" s="582">
        <f t="shared" si="2"/>
        <v>0</v>
      </c>
      <c r="M16" s="6"/>
      <c r="O16" t="str">
        <f>TEXT(Codici!B110,"0#")&amp;" - "&amp;Codici!C110</f>
        <v>12 - Erogazioni leberali</v>
      </c>
      <c r="V16" t="str">
        <f>TEXT(Codici!B139,"0#")&amp;" - "&amp;Codici!C139</f>
        <v>12 - Manut. Ordinaria</v>
      </c>
    </row>
    <row r="17" spans="1:22" ht="18" customHeight="1" x14ac:dyDescent="0.3">
      <c r="A17" s="299"/>
      <c r="B17" s="295"/>
      <c r="C17" s="293"/>
      <c r="D17" s="290"/>
      <c r="E17" s="291"/>
      <c r="F17" s="290"/>
      <c r="G17" s="291"/>
      <c r="H17" s="292" t="str">
        <f t="shared" si="0"/>
        <v>_</v>
      </c>
      <c r="I17" s="292" t="str">
        <f t="shared" si="1"/>
        <v>_</v>
      </c>
      <c r="J17" s="582">
        <f t="shared" si="2"/>
        <v>0</v>
      </c>
      <c r="M17" s="6"/>
      <c r="O17" t="str">
        <f>TEXT(Codici!B111,"0#")&amp;" - "&amp;Codici!C111</f>
        <v>13 - Oratorio, grest, sport</v>
      </c>
      <c r="V17" t="str">
        <f>TEXT(Codici!B140,"0#")&amp;" - "&amp;Codici!C140</f>
        <v>13 - Manut. Straordinaria</v>
      </c>
    </row>
    <row r="18" spans="1:22" ht="18" customHeight="1" x14ac:dyDescent="0.3">
      <c r="A18" s="299"/>
      <c r="B18" s="295"/>
      <c r="C18" s="293"/>
      <c r="D18" s="290"/>
      <c r="E18" s="291"/>
      <c r="F18" s="290"/>
      <c r="G18" s="291"/>
      <c r="H18" s="292" t="str">
        <f t="shared" si="0"/>
        <v>_</v>
      </c>
      <c r="I18" s="292" t="str">
        <f t="shared" si="1"/>
        <v>_</v>
      </c>
      <c r="J18" s="582">
        <f t="shared" si="2"/>
        <v>0</v>
      </c>
      <c r="M18" s="6"/>
      <c r="O18" t="str">
        <f>TEXT(Codici!B112,"0#")&amp;" - "&amp;Codici!C112</f>
        <v>14 - Rimborsi sacerdoti</v>
      </c>
      <c r="V18" t="str">
        <f>TEXT(Codici!B141,"0#")&amp;" - "&amp;Codici!C141</f>
        <v>14 - Comp. Professionisti</v>
      </c>
    </row>
    <row r="19" spans="1:22" ht="18" customHeight="1" x14ac:dyDescent="0.3">
      <c r="A19" s="299"/>
      <c r="B19" s="295"/>
      <c r="C19" s="293"/>
      <c r="D19" s="290"/>
      <c r="E19" s="291"/>
      <c r="F19" s="290"/>
      <c r="G19" s="291"/>
      <c r="H19" s="292" t="str">
        <f t="shared" si="0"/>
        <v>_</v>
      </c>
      <c r="I19" s="292" t="str">
        <f t="shared" si="1"/>
        <v>_</v>
      </c>
      <c r="J19" s="582">
        <f t="shared" si="2"/>
        <v>0</v>
      </c>
      <c r="M19" s="6"/>
      <c r="O19" t="str">
        <f>TEXT(Codici!B113,"0#")&amp;" - "&amp;Codici!C113</f>
        <v>15 - Bollettino parrocchiale</v>
      </c>
      <c r="V19" t="str">
        <f>TEXT(Codici!B142,"0#")&amp;" - "&amp;Codici!C142</f>
        <v>15 - Ritenute fiscali Prof.</v>
      </c>
    </row>
    <row r="20" spans="1:22" ht="18" customHeight="1" x14ac:dyDescent="0.3">
      <c r="A20" s="299"/>
      <c r="B20" s="295"/>
      <c r="C20" s="293"/>
      <c r="D20" s="290"/>
      <c r="E20" s="291"/>
      <c r="F20" s="290"/>
      <c r="G20" s="291"/>
      <c r="H20" s="292" t="str">
        <f t="shared" si="0"/>
        <v>_</v>
      </c>
      <c r="I20" s="292" t="str">
        <f t="shared" si="1"/>
        <v>_</v>
      </c>
      <c r="J20" s="582">
        <f t="shared" si="2"/>
        <v>0</v>
      </c>
      <c r="M20" s="6"/>
      <c r="O20" t="str">
        <f>TEXT(Codici!B114,"0#")&amp;" - "&amp;Codici!C114</f>
        <v>16 - Catechesi e pastorale</v>
      </c>
      <c r="V20" t="str">
        <f>TEXT(Codici!B143,"0#")&amp;" - "&amp;Codici!C143</f>
        <v>16 - Assicurazioni</v>
      </c>
    </row>
    <row r="21" spans="1:22" ht="18" customHeight="1" x14ac:dyDescent="0.3">
      <c r="A21" s="299"/>
      <c r="B21" s="295"/>
      <c r="C21" s="293"/>
      <c r="D21" s="290"/>
      <c r="E21" s="291"/>
      <c r="F21" s="290"/>
      <c r="G21" s="291"/>
      <c r="H21" s="292" t="str">
        <f t="shared" si="0"/>
        <v>_</v>
      </c>
      <c r="I21" s="292" t="str">
        <f t="shared" si="1"/>
        <v>_</v>
      </c>
      <c r="J21" s="582">
        <f t="shared" si="2"/>
        <v>0</v>
      </c>
      <c r="M21" s="6"/>
      <c r="O21" t="str">
        <f>TEXT(Codici!B115,"0#")&amp;" - "&amp;Codici!C115</f>
        <v>17 - Attività caritative</v>
      </c>
      <c r="V21" t="str">
        <f>TEXT(Codici!B144,"0#")&amp;" - "&amp;Codici!C144</f>
        <v>17 - Attivita pastor.</v>
      </c>
    </row>
    <row r="22" spans="1:22" ht="18" customHeight="1" x14ac:dyDescent="0.3">
      <c r="A22" s="299"/>
      <c r="B22" s="295"/>
      <c r="C22" s="293"/>
      <c r="D22" s="290"/>
      <c r="E22" s="291"/>
      <c r="F22" s="290"/>
      <c r="G22" s="291"/>
      <c r="H22" s="292" t="str">
        <f t="shared" si="0"/>
        <v>_</v>
      </c>
      <c r="I22" s="292" t="str">
        <f t="shared" si="1"/>
        <v>_</v>
      </c>
      <c r="J22" s="582">
        <f t="shared" si="2"/>
        <v>0</v>
      </c>
      <c r="M22" s="6"/>
      <c r="O22" t="str">
        <f>TEXT(Codici!B116,"0#")&amp;" - "&amp;Codici!C116</f>
        <v>18 - Vendita beni</v>
      </c>
      <c r="V22" t="str">
        <f>TEXT(Codici!B145,"0#")&amp;" - "&amp;Codici!C145</f>
        <v>18 - Catechesi</v>
      </c>
    </row>
    <row r="23" spans="1:22" ht="18" customHeight="1" x14ac:dyDescent="0.3">
      <c r="A23" s="299"/>
      <c r="B23" s="295"/>
      <c r="C23" s="293"/>
      <c r="D23" s="290"/>
      <c r="E23" s="291"/>
      <c r="F23" s="290"/>
      <c r="G23" s="291"/>
      <c r="H23" s="292" t="str">
        <f t="shared" si="0"/>
        <v>_</v>
      </c>
      <c r="I23" s="292" t="str">
        <f t="shared" si="1"/>
        <v>_</v>
      </c>
      <c r="J23" s="582">
        <f t="shared" si="2"/>
        <v>0</v>
      </c>
      <c r="M23" s="6"/>
      <c r="O23" t="str">
        <f>TEXT(Codici!B117,"0#")&amp;" - "&amp;Codici!C117</f>
        <v>19 - Offerte straordinarie</v>
      </c>
      <c r="V23" t="str">
        <f>TEXT(Codici!B146,"0#")&amp;" - "&amp;Codici!C146</f>
        <v>19 - Attività isituzionali</v>
      </c>
    </row>
    <row r="24" spans="1:22" ht="18" customHeight="1" x14ac:dyDescent="0.3">
      <c r="A24" s="299"/>
      <c r="B24" s="295"/>
      <c r="C24" s="293"/>
      <c r="D24" s="290"/>
      <c r="E24" s="291"/>
      <c r="F24" s="290"/>
      <c r="G24" s="291"/>
      <c r="H24" s="292" t="str">
        <f t="shared" si="0"/>
        <v>_</v>
      </c>
      <c r="I24" s="292" t="str">
        <f t="shared" si="1"/>
        <v>_</v>
      </c>
      <c r="J24" s="582">
        <f t="shared" si="2"/>
        <v>0</v>
      </c>
      <c r="M24" s="6"/>
      <c r="O24" t="str">
        <f>TEXT(Codici!B118,"0#")&amp;" - "&amp;Codici!C118</f>
        <v>20 - Prestiti</v>
      </c>
      <c r="V24" t="str">
        <f>TEXT(Codici!B147,"0#")&amp;" - "&amp;Codici!C147</f>
        <v>20 - Bollettino e Riviste</v>
      </c>
    </row>
    <row r="25" spans="1:22" ht="18" customHeight="1" x14ac:dyDescent="0.3">
      <c r="A25" s="299"/>
      <c r="B25" s="295"/>
      <c r="C25" s="293"/>
      <c r="D25" s="290"/>
      <c r="E25" s="291"/>
      <c r="F25" s="290"/>
      <c r="G25" s="291"/>
      <c r="H25" s="292" t="str">
        <f t="shared" si="0"/>
        <v>_</v>
      </c>
      <c r="I25" s="292" t="str">
        <f t="shared" si="1"/>
        <v>_</v>
      </c>
      <c r="J25" s="582">
        <f t="shared" si="2"/>
        <v>0</v>
      </c>
      <c r="M25" s="6"/>
      <c r="O25" t="str">
        <f>TEXT(Codici!B119,"0#")&amp;" - "&amp;Codici!C119</f>
        <v>21 - Entrate generiche</v>
      </c>
      <c r="V25" t="str">
        <f>TEXT(Codici!B148,"0#")&amp;" - "&amp;Codici!C148</f>
        <v>21 - Acquisto beni</v>
      </c>
    </row>
    <row r="26" spans="1:22" ht="18" customHeight="1" x14ac:dyDescent="0.3">
      <c r="A26" s="299"/>
      <c r="B26" s="295"/>
      <c r="C26" s="293"/>
      <c r="D26" s="290"/>
      <c r="E26" s="291"/>
      <c r="F26" s="290"/>
      <c r="G26" s="291"/>
      <c r="H26" s="292" t="str">
        <f t="shared" si="0"/>
        <v>_</v>
      </c>
      <c r="I26" s="292" t="str">
        <f t="shared" si="1"/>
        <v>_</v>
      </c>
      <c r="J26" s="582">
        <f t="shared" si="2"/>
        <v>0</v>
      </c>
      <c r="M26" s="6"/>
      <c r="O26" t="str">
        <f>TEXT(Codici!B120,"0#")&amp;" - "&amp;Codici!C120</f>
        <v>22 - Versamento in banca</v>
      </c>
      <c r="V26" t="str">
        <f>TEXT(Codici!B149,"0#")&amp;" - "&amp;Codici!C149</f>
        <v>22 - Erogaz. Caritative</v>
      </c>
    </row>
    <row r="27" spans="1:22" ht="18" customHeight="1" x14ac:dyDescent="0.3">
      <c r="A27" s="299"/>
      <c r="B27" s="295"/>
      <c r="C27" s="293"/>
      <c r="D27" s="290"/>
      <c r="E27" s="291"/>
      <c r="F27" s="290"/>
      <c r="G27" s="291"/>
      <c r="H27" s="292" t="str">
        <f t="shared" si="0"/>
        <v>_</v>
      </c>
      <c r="I27" s="292" t="str">
        <f t="shared" si="1"/>
        <v>_</v>
      </c>
      <c r="J27" s="582">
        <f t="shared" si="2"/>
        <v>0</v>
      </c>
      <c r="M27" s="6"/>
      <c r="V27" t="str">
        <f>TEXT(Codici!B150,"0#")&amp;" - "&amp;Codici!C150</f>
        <v>23 - Automezzi</v>
      </c>
    </row>
    <row r="28" spans="1:22" ht="18" customHeight="1" x14ac:dyDescent="0.3">
      <c r="A28" s="299"/>
      <c r="B28" s="295"/>
      <c r="C28" s="293"/>
      <c r="D28" s="290"/>
      <c r="E28" s="291"/>
      <c r="F28" s="290"/>
      <c r="G28" s="291"/>
      <c r="H28" s="292" t="str">
        <f t="shared" si="0"/>
        <v>_</v>
      </c>
      <c r="I28" s="292" t="str">
        <f t="shared" si="1"/>
        <v>_</v>
      </c>
      <c r="J28" s="582">
        <f t="shared" si="2"/>
        <v>0</v>
      </c>
      <c r="M28" s="6"/>
      <c r="V28" t="str">
        <f>TEXT(Codici!B151,"0#")&amp;" - "&amp;Codici!C151</f>
        <v>24 - Messe collettive</v>
      </c>
    </row>
    <row r="29" spans="1:22" ht="18" customHeight="1" x14ac:dyDescent="0.3">
      <c r="A29" s="299"/>
      <c r="B29" s="295"/>
      <c r="C29" s="293"/>
      <c r="D29" s="290"/>
      <c r="E29" s="291"/>
      <c r="F29" s="290"/>
      <c r="G29" s="291"/>
      <c r="H29" s="292" t="str">
        <f t="shared" si="0"/>
        <v>_</v>
      </c>
      <c r="I29" s="292" t="str">
        <f t="shared" si="1"/>
        <v>_</v>
      </c>
      <c r="J29" s="582">
        <f t="shared" si="2"/>
        <v>0</v>
      </c>
      <c r="M29" s="6"/>
      <c r="V29" t="str">
        <f>TEXT(Codici!B152,"0#")&amp;" - "&amp;Codici!C152</f>
        <v>25 - Gestione beni immob.</v>
      </c>
    </row>
    <row r="30" spans="1:22" ht="18" customHeight="1" x14ac:dyDescent="0.3">
      <c r="A30" s="299"/>
      <c r="B30" s="295"/>
      <c r="C30" s="293"/>
      <c r="D30" s="290"/>
      <c r="E30" s="291"/>
      <c r="F30" s="290"/>
      <c r="G30" s="291"/>
      <c r="H30" s="292" t="str">
        <f t="shared" si="0"/>
        <v>_</v>
      </c>
      <c r="I30" s="292" t="str">
        <f t="shared" si="1"/>
        <v>_</v>
      </c>
      <c r="J30" s="582">
        <f t="shared" si="2"/>
        <v>0</v>
      </c>
      <c r="M30" s="6"/>
      <c r="V30" t="str">
        <f>TEXT(Codici!B153,"0#")&amp;" - "&amp;Codici!C153</f>
        <v>26 - Imposte/Tasse</v>
      </c>
    </row>
    <row r="31" spans="1:22" ht="18" customHeight="1" x14ac:dyDescent="0.3">
      <c r="A31" s="299"/>
      <c r="B31" s="295"/>
      <c r="C31" s="293"/>
      <c r="D31" s="290"/>
      <c r="E31" s="291"/>
      <c r="F31" s="290"/>
      <c r="G31" s="291"/>
      <c r="H31" s="292" t="str">
        <f t="shared" si="0"/>
        <v>_</v>
      </c>
      <c r="I31" s="292" t="str">
        <f t="shared" si="1"/>
        <v>_</v>
      </c>
      <c r="J31" s="582">
        <f t="shared" si="2"/>
        <v>0</v>
      </c>
      <c r="M31" s="6"/>
      <c r="V31" t="str">
        <f>TEXT(Codici!B154,"0#")&amp;" - "&amp;Codici!C154</f>
        <v>27 - Altre uscite generiche</v>
      </c>
    </row>
    <row r="32" spans="1:22" ht="18" customHeight="1" x14ac:dyDescent="0.3">
      <c r="A32" s="299"/>
      <c r="B32" s="295"/>
      <c r="C32" s="293"/>
      <c r="D32" s="290"/>
      <c r="E32" s="291"/>
      <c r="F32" s="290"/>
      <c r="G32" s="291"/>
      <c r="H32" s="292" t="str">
        <f t="shared" si="0"/>
        <v>_</v>
      </c>
      <c r="I32" s="292" t="str">
        <f t="shared" si="1"/>
        <v>_</v>
      </c>
      <c r="J32" s="582">
        <f t="shared" si="2"/>
        <v>0</v>
      </c>
      <c r="M32" s="6"/>
      <c r="V32" t="str">
        <f>TEXT(Codici!B155,"0#")&amp;" - "&amp;Codici!C155</f>
        <v>28 - G. Carità Papa</v>
      </c>
    </row>
    <row r="33" spans="1:22" ht="18" customHeight="1" x14ac:dyDescent="0.3">
      <c r="A33" s="299"/>
      <c r="B33" s="295"/>
      <c r="C33" s="293"/>
      <c r="D33" s="290"/>
      <c r="E33" s="291"/>
      <c r="F33" s="290"/>
      <c r="G33" s="291"/>
      <c r="H33" s="292" t="str">
        <f t="shared" si="0"/>
        <v>_</v>
      </c>
      <c r="I33" s="292" t="str">
        <f t="shared" si="1"/>
        <v>_</v>
      </c>
      <c r="J33" s="582">
        <f t="shared" si="2"/>
        <v>0</v>
      </c>
      <c r="M33" s="6"/>
      <c r="V33" t="str">
        <f>TEXT(Codici!B156,"0#")&amp;" - "&amp;Codici!C156</f>
        <v>29 - G. Missionaria</v>
      </c>
    </row>
    <row r="34" spans="1:22" ht="18" customHeight="1" x14ac:dyDescent="0.3">
      <c r="A34" s="299"/>
      <c r="B34" s="295"/>
      <c r="C34" s="293"/>
      <c r="D34" s="290"/>
      <c r="E34" s="291"/>
      <c r="F34" s="290"/>
      <c r="G34" s="291"/>
      <c r="H34" s="292" t="str">
        <f t="shared" si="0"/>
        <v>_</v>
      </c>
      <c r="I34" s="292" t="str">
        <f t="shared" si="1"/>
        <v>_</v>
      </c>
      <c r="J34" s="582">
        <f t="shared" si="2"/>
        <v>0</v>
      </c>
      <c r="M34" s="6"/>
      <c r="V34" t="str">
        <f>TEXT(Codici!B157,"0#")&amp;" - "&amp;Codici!C157</f>
        <v>30 - G. Terra Santa</v>
      </c>
    </row>
    <row r="35" spans="1:22" ht="18" customHeight="1" x14ac:dyDescent="0.3">
      <c r="A35" s="299"/>
      <c r="B35" s="295"/>
      <c r="C35" s="293"/>
      <c r="D35" s="290"/>
      <c r="E35" s="291"/>
      <c r="F35" s="290"/>
      <c r="G35" s="291"/>
      <c r="H35" s="292" t="str">
        <f t="shared" si="0"/>
        <v>_</v>
      </c>
      <c r="I35" s="292" t="str">
        <f t="shared" si="1"/>
        <v>_</v>
      </c>
      <c r="J35" s="582">
        <f t="shared" si="2"/>
        <v>0</v>
      </c>
      <c r="K35" s="6"/>
      <c r="M35" s="6"/>
      <c r="V35" t="str">
        <f>TEXT(Codici!B158,"0#")&amp;" - "&amp;Codici!C158</f>
        <v>31 - G. Migrazioni</v>
      </c>
    </row>
    <row r="36" spans="1:22" ht="18" customHeight="1" x14ac:dyDescent="0.3">
      <c r="A36" s="299"/>
      <c r="B36" s="295"/>
      <c r="C36" s="293"/>
      <c r="D36" s="290"/>
      <c r="E36" s="291"/>
      <c r="F36" s="290"/>
      <c r="G36" s="291"/>
      <c r="H36" s="292" t="str">
        <f t="shared" si="0"/>
        <v>_</v>
      </c>
      <c r="I36" s="292" t="str">
        <f t="shared" si="1"/>
        <v>_</v>
      </c>
      <c r="J36" s="582">
        <f t="shared" si="2"/>
        <v>0</v>
      </c>
      <c r="K36" s="6"/>
      <c r="M36" s="6"/>
      <c r="V36" t="str">
        <f>TEXT(Codici!B159,"0#")&amp;" - "&amp;Codici!C159</f>
        <v>32 - G. Università</v>
      </c>
    </row>
    <row r="37" spans="1:22" ht="18" customHeight="1" x14ac:dyDescent="0.3">
      <c r="A37" s="299"/>
      <c r="B37" s="295"/>
      <c r="C37" s="293"/>
      <c r="D37" s="290"/>
      <c r="E37" s="291"/>
      <c r="F37" s="290"/>
      <c r="G37" s="291"/>
      <c r="H37" s="292" t="str">
        <f t="shared" si="0"/>
        <v>_</v>
      </c>
      <c r="I37" s="292" t="str">
        <f t="shared" si="1"/>
        <v>_</v>
      </c>
      <c r="J37" s="582">
        <f t="shared" si="2"/>
        <v>0</v>
      </c>
      <c r="K37" s="6"/>
      <c r="M37" s="6"/>
      <c r="V37" t="str">
        <f>TEXT(Codici!B160,"0#")&amp;" - "&amp;Codici!C160</f>
        <v>33 - G. Seminario</v>
      </c>
    </row>
    <row r="38" spans="1:22" ht="18" customHeight="1" x14ac:dyDescent="0.3">
      <c r="A38" s="299"/>
      <c r="B38" s="295"/>
      <c r="C38" s="293"/>
      <c r="D38" s="290"/>
      <c r="E38" s="291"/>
      <c r="F38" s="290"/>
      <c r="G38" s="291"/>
      <c r="H38" s="292" t="str">
        <f t="shared" si="0"/>
        <v>_</v>
      </c>
      <c r="I38" s="292" t="str">
        <f t="shared" si="1"/>
        <v>_</v>
      </c>
      <c r="J38" s="582">
        <f t="shared" si="2"/>
        <v>0</v>
      </c>
      <c r="K38" s="6"/>
      <c r="M38" s="6"/>
      <c r="V38" t="str">
        <f>TEXT(Codici!B161,"0#")&amp;" - "&amp;Codici!C161</f>
        <v>34 - G. Stampa Dioc.</v>
      </c>
    </row>
    <row r="39" spans="1:22" ht="18" customHeight="1" x14ac:dyDescent="0.3">
      <c r="A39" s="299"/>
      <c r="B39" s="295"/>
      <c r="C39" s="293"/>
      <c r="D39" s="290"/>
      <c r="E39" s="291"/>
      <c r="F39" s="290"/>
      <c r="G39" s="291"/>
      <c r="H39" s="292" t="str">
        <f t="shared" si="0"/>
        <v>_</v>
      </c>
      <c r="I39" s="292" t="str">
        <f t="shared" si="1"/>
        <v>_</v>
      </c>
      <c r="J39" s="582">
        <f t="shared" si="2"/>
        <v>0</v>
      </c>
      <c r="K39" s="6"/>
      <c r="V39" t="str">
        <f>TEXT(Codici!B162,"0#")&amp;" - "&amp;Codici!C162</f>
        <v>35 - G. Infanzia M.</v>
      </c>
    </row>
    <row r="40" spans="1:22" ht="18" customHeight="1" x14ac:dyDescent="0.3">
      <c r="A40" s="299"/>
      <c r="B40" s="295"/>
      <c r="C40" s="293"/>
      <c r="D40" s="290"/>
      <c r="E40" s="291"/>
      <c r="F40" s="290"/>
      <c r="G40" s="291"/>
      <c r="H40" s="292" t="str">
        <f t="shared" si="0"/>
        <v>_</v>
      </c>
      <c r="I40" s="292" t="str">
        <f t="shared" si="1"/>
        <v>_</v>
      </c>
      <c r="J40" s="582">
        <f t="shared" si="2"/>
        <v>0</v>
      </c>
      <c r="K40" s="6"/>
      <c r="V40" t="str">
        <f>TEXT(Codici!B163,"0#")&amp;" - "&amp;Codici!C163</f>
        <v>36 - G. Mal. Lebbra</v>
      </c>
    </row>
    <row r="41" spans="1:22" ht="18" customHeight="1" x14ac:dyDescent="0.3">
      <c r="A41" s="299"/>
      <c r="B41" s="295"/>
      <c r="C41" s="293"/>
      <c r="D41" s="290"/>
      <c r="E41" s="291"/>
      <c r="F41" s="290"/>
      <c r="G41" s="291"/>
      <c r="H41" s="292" t="str">
        <f t="shared" si="0"/>
        <v>_</v>
      </c>
      <c r="I41" s="292" t="str">
        <f t="shared" si="1"/>
        <v>_</v>
      </c>
      <c r="J41" s="582">
        <f t="shared" si="2"/>
        <v>0</v>
      </c>
      <c r="K41" s="6"/>
      <c r="M41" s="5"/>
      <c r="V41" t="str">
        <f>TEXT(Codici!B164,"0#")&amp;" - "&amp;Codici!C164</f>
        <v>37 - G. Caritas</v>
      </c>
    </row>
    <row r="42" spans="1:22" ht="18" customHeight="1" x14ac:dyDescent="0.3">
      <c r="A42" s="299"/>
      <c r="B42" s="295"/>
      <c r="C42" s="293"/>
      <c r="D42" s="290"/>
      <c r="E42" s="291"/>
      <c r="F42" s="290"/>
      <c r="G42" s="291"/>
      <c r="H42" s="292" t="str">
        <f t="shared" si="0"/>
        <v>_</v>
      </c>
      <c r="I42" s="292" t="str">
        <f t="shared" si="1"/>
        <v>_</v>
      </c>
      <c r="J42" s="582">
        <f t="shared" si="2"/>
        <v>0</v>
      </c>
      <c r="K42" s="6"/>
      <c r="V42" t="str">
        <f>TEXT(Codici!B165,"0#")&amp;" - "&amp;Codici!C165</f>
        <v>38 - Altre giornate</v>
      </c>
    </row>
    <row r="43" spans="1:22" ht="18" customHeight="1" x14ac:dyDescent="0.3">
      <c r="A43" s="299"/>
      <c r="B43" s="295"/>
      <c r="C43" s="293"/>
      <c r="D43" s="290"/>
      <c r="E43" s="291"/>
      <c r="F43" s="290"/>
      <c r="G43" s="291"/>
      <c r="H43" s="292" t="str">
        <f t="shared" si="0"/>
        <v>_</v>
      </c>
      <c r="I43" s="292" t="str">
        <f t="shared" si="1"/>
        <v>_</v>
      </c>
      <c r="J43" s="582">
        <f t="shared" si="2"/>
        <v>0</v>
      </c>
      <c r="K43" s="6"/>
      <c r="V43" t="str">
        <f>TEXT(Codici!B166,"0#")&amp;" - "&amp;Codici!C166</f>
        <v>39 - Interessi passivi</v>
      </c>
    </row>
    <row r="44" spans="1:22" ht="18" customHeight="1" x14ac:dyDescent="0.3">
      <c r="A44" s="299"/>
      <c r="B44" s="295"/>
      <c r="C44" s="293"/>
      <c r="D44" s="290"/>
      <c r="E44" s="291"/>
      <c r="F44" s="290"/>
      <c r="G44" s="291"/>
      <c r="H44" s="292" t="str">
        <f t="shared" si="0"/>
        <v>_</v>
      </c>
      <c r="I44" s="292" t="str">
        <f t="shared" si="1"/>
        <v>_</v>
      </c>
      <c r="J44" s="582">
        <f t="shared" si="2"/>
        <v>0</v>
      </c>
      <c r="K44" s="6"/>
      <c r="V44" t="str">
        <f>TEXT(Codici!B167,"0#")&amp;" - "&amp;Codici!C167</f>
        <v>40 - Mutui quota Capitale</v>
      </c>
    </row>
    <row r="45" spans="1:22" ht="18" customHeight="1" x14ac:dyDescent="0.3">
      <c r="A45" s="299"/>
      <c r="B45" s="295"/>
      <c r="C45" s="293"/>
      <c r="D45" s="290"/>
      <c r="E45" s="291"/>
      <c r="F45" s="290"/>
      <c r="G45" s="291"/>
      <c r="H45" s="292" t="str">
        <f t="shared" si="0"/>
        <v>_</v>
      </c>
      <c r="I45" s="292" t="str">
        <f t="shared" si="1"/>
        <v>_</v>
      </c>
      <c r="J45" s="582">
        <f t="shared" si="2"/>
        <v>0</v>
      </c>
      <c r="K45" s="6"/>
      <c r="V45" t="str">
        <f>TEXT(Codici!B168,"0#")&amp;" - "&amp;Codici!C168</f>
        <v>41 - Mutui quota Interessi</v>
      </c>
    </row>
    <row r="46" spans="1:22" ht="18" customHeight="1" x14ac:dyDescent="0.3">
      <c r="A46" s="299"/>
      <c r="B46" s="295"/>
      <c r="C46" s="293"/>
      <c r="D46" s="290"/>
      <c r="E46" s="291"/>
      <c r="F46" s="290"/>
      <c r="G46" s="291"/>
      <c r="H46" s="292" t="str">
        <f t="shared" si="0"/>
        <v>_</v>
      </c>
      <c r="I46" s="292" t="str">
        <f t="shared" si="1"/>
        <v>_</v>
      </c>
      <c r="J46" s="582">
        <f t="shared" si="2"/>
        <v>0</v>
      </c>
      <c r="K46" s="6"/>
      <c r="V46" t="str">
        <f>TEXT(Codici!B169,"0#")&amp;" - "&amp;Codici!C169</f>
        <v>42 - Acquisto titoli</v>
      </c>
    </row>
    <row r="47" spans="1:22" ht="18" customHeight="1" x14ac:dyDescent="0.3">
      <c r="A47" s="299"/>
      <c r="B47" s="295"/>
      <c r="C47" s="293"/>
      <c r="D47" s="290"/>
      <c r="E47" s="291"/>
      <c r="F47" s="290"/>
      <c r="G47" s="291"/>
      <c r="H47" s="292" t="str">
        <f t="shared" si="0"/>
        <v>_</v>
      </c>
      <c r="I47" s="292" t="str">
        <f t="shared" si="1"/>
        <v>_</v>
      </c>
      <c r="J47" s="582">
        <f t="shared" si="2"/>
        <v>0</v>
      </c>
      <c r="K47" s="6"/>
      <c r="V47" t="str">
        <f>TEXT(Codici!B170,"0#")&amp;" - "&amp;Codici!C170</f>
        <v>43 - Spese C/Corrente</v>
      </c>
    </row>
    <row r="48" spans="1:22" ht="18" customHeight="1" x14ac:dyDescent="0.3">
      <c r="A48" s="299"/>
      <c r="B48" s="295"/>
      <c r="C48" s="293"/>
      <c r="D48" s="290"/>
      <c r="E48" s="291"/>
      <c r="F48" s="290"/>
      <c r="G48" s="291"/>
      <c r="H48" s="292" t="str">
        <f t="shared" si="0"/>
        <v>_</v>
      </c>
      <c r="I48" s="292" t="str">
        <f t="shared" si="1"/>
        <v>_</v>
      </c>
      <c r="J48" s="582">
        <f t="shared" si="2"/>
        <v>0</v>
      </c>
      <c r="K48" s="6"/>
      <c r="V48" t="str">
        <f>TEXT(Codici!B171,"0#")&amp;" - "&amp;Codici!C171</f>
        <v>44 - Rimb. Debito Diocesi</v>
      </c>
    </row>
    <row r="49" spans="1:22" ht="18" customHeight="1" x14ac:dyDescent="0.3">
      <c r="A49" s="299"/>
      <c r="B49" s="295"/>
      <c r="C49" s="293"/>
      <c r="D49" s="290"/>
      <c r="E49" s="291"/>
      <c r="F49" s="290"/>
      <c r="G49" s="291"/>
      <c r="H49" s="292" t="str">
        <f t="shared" si="0"/>
        <v>_</v>
      </c>
      <c r="I49" s="292" t="str">
        <f t="shared" si="1"/>
        <v>_</v>
      </c>
      <c r="J49" s="582">
        <f t="shared" si="2"/>
        <v>0</v>
      </c>
      <c r="K49" s="6"/>
      <c r="V49" t="str">
        <f>TEXT(Codici!B172,"0#")&amp;" - "&amp;Codici!C172</f>
        <v>45 - Rimb. Debito Enti</v>
      </c>
    </row>
    <row r="50" spans="1:22" ht="18" customHeight="1" x14ac:dyDescent="0.3">
      <c r="A50" s="299"/>
      <c r="B50" s="295"/>
      <c r="C50" s="293"/>
      <c r="D50" s="290"/>
      <c r="E50" s="291"/>
      <c r="F50" s="290"/>
      <c r="G50" s="291"/>
      <c r="H50" s="292" t="str">
        <f t="shared" si="0"/>
        <v>_</v>
      </c>
      <c r="I50" s="292" t="str">
        <f t="shared" si="1"/>
        <v>_</v>
      </c>
      <c r="J50" s="582">
        <f t="shared" si="2"/>
        <v>0</v>
      </c>
      <c r="K50" s="6"/>
      <c r="V50" t="str">
        <f>TEXT(Codici!B173,"0#")&amp;" - "&amp;Codici!C173</f>
        <v>46 - Rimb. Debito Privati</v>
      </c>
    </row>
    <row r="51" spans="1:22" ht="18" customHeight="1" x14ac:dyDescent="0.3">
      <c r="A51" s="299"/>
      <c r="B51" s="295"/>
      <c r="C51" s="293"/>
      <c r="D51" s="290"/>
      <c r="E51" s="291"/>
      <c r="F51" s="290"/>
      <c r="G51" s="291"/>
      <c r="H51" s="292" t="str">
        <f t="shared" si="0"/>
        <v>_</v>
      </c>
      <c r="I51" s="292" t="str">
        <f t="shared" si="1"/>
        <v>_</v>
      </c>
      <c r="J51" s="582">
        <f t="shared" si="2"/>
        <v>0</v>
      </c>
      <c r="K51" s="6"/>
      <c r="V51" t="str">
        <f>TEXT(Codici!B174,"0#")&amp;" - "&amp;Codici!C174</f>
        <v>47 - Prelievo da banca</v>
      </c>
    </row>
    <row r="52" spans="1:22" ht="18" customHeight="1" x14ac:dyDescent="0.3">
      <c r="A52" s="299"/>
      <c r="B52" s="295"/>
      <c r="C52" s="293"/>
      <c r="D52" s="290"/>
      <c r="E52" s="291"/>
      <c r="F52" s="290"/>
      <c r="G52" s="291"/>
      <c r="H52" s="292" t="str">
        <f t="shared" si="0"/>
        <v>_</v>
      </c>
      <c r="I52" s="292" t="str">
        <f t="shared" si="1"/>
        <v>_</v>
      </c>
      <c r="J52" s="582">
        <f t="shared" si="2"/>
        <v>0</v>
      </c>
      <c r="K52" s="6"/>
    </row>
    <row r="53" spans="1:22" ht="18" customHeight="1" x14ac:dyDescent="0.3">
      <c r="A53" s="299"/>
      <c r="B53" s="295"/>
      <c r="C53" s="293"/>
      <c r="D53" s="290"/>
      <c r="E53" s="291"/>
      <c r="F53" s="290"/>
      <c r="G53" s="291"/>
      <c r="H53" s="292" t="str">
        <f t="shared" si="0"/>
        <v>_</v>
      </c>
      <c r="I53" s="292" t="str">
        <f t="shared" si="1"/>
        <v>_</v>
      </c>
      <c r="J53" s="582">
        <f t="shared" si="2"/>
        <v>0</v>
      </c>
      <c r="K53" s="6"/>
    </row>
    <row r="54" spans="1:22" ht="18" customHeight="1" x14ac:dyDescent="0.3">
      <c r="A54" s="299"/>
      <c r="B54" s="295"/>
      <c r="C54" s="293"/>
      <c r="D54" s="290"/>
      <c r="E54" s="291"/>
      <c r="F54" s="290"/>
      <c r="G54" s="291"/>
      <c r="H54" s="292" t="str">
        <f t="shared" si="0"/>
        <v>_</v>
      </c>
      <c r="I54" s="292" t="str">
        <f t="shared" si="1"/>
        <v>_</v>
      </c>
      <c r="J54" s="582">
        <f t="shared" si="2"/>
        <v>0</v>
      </c>
      <c r="K54" s="6"/>
    </row>
    <row r="55" spans="1:22" ht="18" customHeight="1" x14ac:dyDescent="0.3">
      <c r="A55" s="299"/>
      <c r="B55" s="295"/>
      <c r="C55" s="293"/>
      <c r="D55" s="290"/>
      <c r="E55" s="291"/>
      <c r="F55" s="290"/>
      <c r="G55" s="291"/>
      <c r="H55" s="292" t="str">
        <f t="shared" si="0"/>
        <v>_</v>
      </c>
      <c r="I55" s="292" t="str">
        <f t="shared" si="1"/>
        <v>_</v>
      </c>
      <c r="J55" s="582">
        <f t="shared" si="2"/>
        <v>0</v>
      </c>
      <c r="K55" s="6"/>
    </row>
    <row r="56" spans="1:22" ht="18" customHeight="1" x14ac:dyDescent="0.3">
      <c r="A56" s="299"/>
      <c r="B56" s="295"/>
      <c r="C56" s="293"/>
      <c r="D56" s="290"/>
      <c r="E56" s="291"/>
      <c r="F56" s="290"/>
      <c r="G56" s="291"/>
      <c r="H56" s="292" t="str">
        <f t="shared" si="0"/>
        <v>_</v>
      </c>
      <c r="I56" s="292" t="str">
        <f t="shared" si="1"/>
        <v>_</v>
      </c>
      <c r="J56" s="582">
        <f t="shared" si="2"/>
        <v>0</v>
      </c>
      <c r="K56" s="6"/>
    </row>
    <row r="57" spans="1:22" ht="18" customHeight="1" x14ac:dyDescent="0.3">
      <c r="A57" s="299"/>
      <c r="B57" s="295"/>
      <c r="C57" s="293"/>
      <c r="D57" s="290"/>
      <c r="E57" s="291"/>
      <c r="F57" s="290"/>
      <c r="G57" s="291"/>
      <c r="H57" s="292" t="str">
        <f t="shared" si="0"/>
        <v>_</v>
      </c>
      <c r="I57" s="292" t="str">
        <f t="shared" si="1"/>
        <v>_</v>
      </c>
      <c r="J57" s="582">
        <f t="shared" si="2"/>
        <v>0</v>
      </c>
      <c r="K57" s="6"/>
    </row>
    <row r="58" spans="1:22" ht="18" customHeight="1" x14ac:dyDescent="0.3">
      <c r="A58" s="299"/>
      <c r="B58" s="295"/>
      <c r="C58" s="293"/>
      <c r="D58" s="290"/>
      <c r="E58" s="291"/>
      <c r="F58" s="290"/>
      <c r="G58" s="291"/>
      <c r="H58" s="292" t="str">
        <f t="shared" si="0"/>
        <v>_</v>
      </c>
      <c r="I58" s="292" t="str">
        <f t="shared" si="1"/>
        <v>_</v>
      </c>
      <c r="J58" s="582">
        <f t="shared" si="2"/>
        <v>0</v>
      </c>
      <c r="K58" s="6"/>
    </row>
    <row r="59" spans="1:22" ht="18" customHeight="1" x14ac:dyDescent="0.3">
      <c r="A59" s="299"/>
      <c r="B59" s="295"/>
      <c r="C59" s="293"/>
      <c r="D59" s="290"/>
      <c r="E59" s="291"/>
      <c r="F59" s="290"/>
      <c r="G59" s="291"/>
      <c r="H59" s="292" t="str">
        <f t="shared" si="0"/>
        <v>_</v>
      </c>
      <c r="I59" s="292" t="str">
        <f t="shared" si="1"/>
        <v>_</v>
      </c>
      <c r="J59" s="582">
        <f t="shared" si="2"/>
        <v>0</v>
      </c>
      <c r="K59" s="6"/>
    </row>
    <row r="60" spans="1:22" ht="18" customHeight="1" x14ac:dyDescent="0.3">
      <c r="A60" s="299"/>
      <c r="B60" s="295"/>
      <c r="C60" s="293"/>
      <c r="D60" s="290" t="s">
        <v>340</v>
      </c>
      <c r="E60" s="291"/>
      <c r="F60" s="290" t="s">
        <v>340</v>
      </c>
      <c r="G60" s="291"/>
      <c r="H60" s="292" t="str">
        <f t="shared" si="0"/>
        <v>_</v>
      </c>
      <c r="I60" s="292" t="str">
        <f t="shared" si="1"/>
        <v>_</v>
      </c>
      <c r="J60" s="582">
        <f t="shared" si="2"/>
        <v>0</v>
      </c>
      <c r="K60" s="6"/>
    </row>
    <row r="61" spans="1:22" ht="18" customHeight="1" x14ac:dyDescent="0.3">
      <c r="A61" s="299"/>
      <c r="B61" s="295"/>
      <c r="C61" s="293"/>
      <c r="D61" s="290" t="s">
        <v>340</v>
      </c>
      <c r="E61" s="291"/>
      <c r="F61" s="290" t="s">
        <v>340</v>
      </c>
      <c r="G61" s="291"/>
      <c r="H61" s="292" t="str">
        <f t="shared" si="0"/>
        <v>_</v>
      </c>
      <c r="I61" s="292" t="str">
        <f t="shared" si="1"/>
        <v>_</v>
      </c>
      <c r="J61" s="582">
        <f t="shared" si="2"/>
        <v>0</v>
      </c>
      <c r="K61" s="6"/>
    </row>
    <row r="62" spans="1:22" ht="18" customHeight="1" x14ac:dyDescent="0.3">
      <c r="A62" s="299"/>
      <c r="B62" s="295"/>
      <c r="C62" s="293"/>
      <c r="D62" s="290" t="s">
        <v>340</v>
      </c>
      <c r="E62" s="291"/>
      <c r="F62" s="290" t="s">
        <v>340</v>
      </c>
      <c r="G62" s="291"/>
      <c r="H62" s="292" t="str">
        <f t="shared" si="0"/>
        <v>_</v>
      </c>
      <c r="I62" s="292" t="str">
        <f t="shared" si="1"/>
        <v>_</v>
      </c>
      <c r="J62" s="582">
        <f t="shared" si="2"/>
        <v>0</v>
      </c>
      <c r="K62" s="6"/>
    </row>
    <row r="63" spans="1:22" ht="18" customHeight="1" x14ac:dyDescent="0.3">
      <c r="A63" s="299"/>
      <c r="B63" s="295"/>
      <c r="C63" s="293"/>
      <c r="D63" s="290" t="s">
        <v>340</v>
      </c>
      <c r="E63" s="291"/>
      <c r="F63" s="290" t="s">
        <v>340</v>
      </c>
      <c r="G63" s="291"/>
      <c r="H63" s="292" t="str">
        <f t="shared" si="0"/>
        <v>_</v>
      </c>
      <c r="I63" s="292" t="str">
        <f t="shared" si="1"/>
        <v>_</v>
      </c>
      <c r="J63" s="582">
        <f t="shared" si="2"/>
        <v>0</v>
      </c>
      <c r="K63" s="6"/>
    </row>
    <row r="64" spans="1:22" ht="18" customHeight="1" x14ac:dyDescent="0.3">
      <c r="A64" s="299"/>
      <c r="B64" s="295"/>
      <c r="C64" s="293"/>
      <c r="D64" s="290" t="s">
        <v>340</v>
      </c>
      <c r="E64" s="291"/>
      <c r="F64" s="290" t="s">
        <v>340</v>
      </c>
      <c r="G64" s="291"/>
      <c r="H64" s="292" t="str">
        <f t="shared" si="0"/>
        <v>_</v>
      </c>
      <c r="I64" s="292" t="str">
        <f t="shared" si="1"/>
        <v>_</v>
      </c>
      <c r="J64" s="582">
        <f t="shared" si="2"/>
        <v>0</v>
      </c>
      <c r="K64" s="6"/>
    </row>
    <row r="65" spans="1:11" ht="18" customHeight="1" x14ac:dyDescent="0.3">
      <c r="A65" s="299"/>
      <c r="B65" s="295"/>
      <c r="C65" s="293"/>
      <c r="D65" s="290" t="s">
        <v>340</v>
      </c>
      <c r="E65" s="291"/>
      <c r="F65" s="290" t="s">
        <v>340</v>
      </c>
      <c r="G65" s="291"/>
      <c r="H65" s="292" t="str">
        <f t="shared" si="0"/>
        <v>_</v>
      </c>
      <c r="I65" s="292" t="str">
        <f t="shared" si="1"/>
        <v>_</v>
      </c>
      <c r="J65" s="582">
        <f t="shared" si="2"/>
        <v>0</v>
      </c>
      <c r="K65" s="6"/>
    </row>
    <row r="66" spans="1:11" ht="18" customHeight="1" x14ac:dyDescent="0.3">
      <c r="A66" s="299"/>
      <c r="B66" s="295"/>
      <c r="C66" s="293"/>
      <c r="D66" s="290" t="s">
        <v>340</v>
      </c>
      <c r="E66" s="291"/>
      <c r="F66" s="290" t="s">
        <v>340</v>
      </c>
      <c r="G66" s="291"/>
      <c r="H66" s="292" t="str">
        <f t="shared" si="0"/>
        <v>_</v>
      </c>
      <c r="I66" s="292" t="str">
        <f t="shared" si="1"/>
        <v>_</v>
      </c>
      <c r="J66" s="582">
        <f t="shared" si="2"/>
        <v>0</v>
      </c>
      <c r="K66" s="6"/>
    </row>
    <row r="67" spans="1:11" ht="18" customHeight="1" x14ac:dyDescent="0.3">
      <c r="A67" s="299"/>
      <c r="B67" s="295"/>
      <c r="C67" s="293"/>
      <c r="D67" s="290" t="s">
        <v>340</v>
      </c>
      <c r="E67" s="291"/>
      <c r="F67" s="290" t="s">
        <v>340</v>
      </c>
      <c r="G67" s="291"/>
      <c r="H67" s="292" t="str">
        <f t="shared" si="0"/>
        <v>_</v>
      </c>
      <c r="I67" s="292" t="str">
        <f t="shared" si="1"/>
        <v>_</v>
      </c>
      <c r="J67" s="582">
        <f t="shared" si="2"/>
        <v>0</v>
      </c>
      <c r="K67" s="6"/>
    </row>
    <row r="68" spans="1:11" ht="18" customHeight="1" x14ac:dyDescent="0.3">
      <c r="A68" s="299"/>
      <c r="B68" s="295"/>
      <c r="C68" s="293"/>
      <c r="D68" s="290" t="s">
        <v>340</v>
      </c>
      <c r="E68" s="291"/>
      <c r="F68" s="290" t="s">
        <v>340</v>
      </c>
      <c r="G68" s="291"/>
      <c r="H68" s="292" t="str">
        <f t="shared" si="0"/>
        <v>_</v>
      </c>
      <c r="I68" s="292" t="str">
        <f t="shared" si="1"/>
        <v>_</v>
      </c>
      <c r="J68" s="582">
        <f t="shared" si="2"/>
        <v>0</v>
      </c>
      <c r="K68" s="6"/>
    </row>
    <row r="69" spans="1:11" ht="18" customHeight="1" x14ac:dyDescent="0.2">
      <c r="A69" s="299"/>
      <c r="B69" s="295"/>
      <c r="C69" s="293"/>
      <c r="D69" s="290" t="s">
        <v>340</v>
      </c>
      <c r="E69" s="291"/>
      <c r="F69" s="290" t="s">
        <v>340</v>
      </c>
      <c r="G69" s="291"/>
      <c r="H69" s="292" t="str">
        <f t="shared" si="0"/>
        <v>_</v>
      </c>
      <c r="I69" s="292" t="str">
        <f t="shared" si="1"/>
        <v>_</v>
      </c>
      <c r="J69" s="582">
        <f t="shared" si="2"/>
        <v>0</v>
      </c>
    </row>
    <row r="70" spans="1:11" ht="18" customHeight="1" x14ac:dyDescent="0.2">
      <c r="A70" s="299"/>
      <c r="B70" s="295"/>
      <c r="C70" s="293"/>
      <c r="D70" s="290" t="s">
        <v>340</v>
      </c>
      <c r="E70" s="291"/>
      <c r="F70" s="290" t="s">
        <v>340</v>
      </c>
      <c r="G70" s="291"/>
      <c r="H70" s="292" t="str">
        <f t="shared" ref="H70:H133" si="3">CONCATENATE(A70,"_",LEFT(E70,2))</f>
        <v>_</v>
      </c>
      <c r="I70" s="292" t="str">
        <f t="shared" ref="I70:I133" si="4">CONCATENATE(A70,"_",LEFT(G70, 2))</f>
        <v>_</v>
      </c>
      <c r="J70" s="582">
        <f t="shared" ref="J70:J133" si="5" xml:space="preserve"> J69+N(D70)-N(F70)</f>
        <v>0</v>
      </c>
    </row>
    <row r="71" spans="1:11" ht="18" customHeight="1" x14ac:dyDescent="0.2">
      <c r="A71" s="299"/>
      <c r="B71" s="295"/>
      <c r="C71" s="293"/>
      <c r="D71" s="290" t="s">
        <v>340</v>
      </c>
      <c r="E71" s="291"/>
      <c r="F71" s="290" t="s">
        <v>340</v>
      </c>
      <c r="G71" s="291"/>
      <c r="H71" s="292" t="str">
        <f t="shared" si="3"/>
        <v>_</v>
      </c>
      <c r="I71" s="292" t="str">
        <f t="shared" si="4"/>
        <v>_</v>
      </c>
      <c r="J71" s="582">
        <f t="shared" si="5"/>
        <v>0</v>
      </c>
      <c r="K71" s="5"/>
    </row>
    <row r="72" spans="1:11" ht="18" customHeight="1" x14ac:dyDescent="0.2">
      <c r="A72" s="299"/>
      <c r="B72" s="295"/>
      <c r="C72" s="293"/>
      <c r="D72" s="290" t="s">
        <v>340</v>
      </c>
      <c r="E72" s="291"/>
      <c r="F72" s="290" t="s">
        <v>340</v>
      </c>
      <c r="G72" s="291"/>
      <c r="H72" s="292" t="str">
        <f t="shared" si="3"/>
        <v>_</v>
      </c>
      <c r="I72" s="292" t="str">
        <f t="shared" si="4"/>
        <v>_</v>
      </c>
      <c r="J72" s="582">
        <f t="shared" si="5"/>
        <v>0</v>
      </c>
    </row>
    <row r="73" spans="1:11" ht="18" customHeight="1" x14ac:dyDescent="0.2">
      <c r="A73" s="299"/>
      <c r="B73" s="295"/>
      <c r="C73" s="293"/>
      <c r="D73" s="290" t="s">
        <v>340</v>
      </c>
      <c r="E73" s="291"/>
      <c r="F73" s="290" t="s">
        <v>340</v>
      </c>
      <c r="G73" s="291"/>
      <c r="H73" s="292" t="str">
        <f t="shared" si="3"/>
        <v>_</v>
      </c>
      <c r="I73" s="292" t="str">
        <f t="shared" si="4"/>
        <v>_</v>
      </c>
      <c r="J73" s="582">
        <f t="shared" si="5"/>
        <v>0</v>
      </c>
    </row>
    <row r="74" spans="1:11" ht="18" customHeight="1" x14ac:dyDescent="0.2">
      <c r="A74" s="299"/>
      <c r="B74" s="295"/>
      <c r="C74" s="293"/>
      <c r="D74" s="290" t="s">
        <v>340</v>
      </c>
      <c r="E74" s="291"/>
      <c r="F74" s="290" t="s">
        <v>340</v>
      </c>
      <c r="G74" s="291"/>
      <c r="H74" s="292" t="str">
        <f t="shared" si="3"/>
        <v>_</v>
      </c>
      <c r="I74" s="292" t="str">
        <f t="shared" si="4"/>
        <v>_</v>
      </c>
      <c r="J74" s="582">
        <f t="shared" si="5"/>
        <v>0</v>
      </c>
    </row>
    <row r="75" spans="1:11" ht="18" customHeight="1" x14ac:dyDescent="0.2">
      <c r="A75" s="299"/>
      <c r="B75" s="295"/>
      <c r="C75" s="293"/>
      <c r="D75" s="290" t="s">
        <v>340</v>
      </c>
      <c r="E75" s="291"/>
      <c r="F75" s="290" t="s">
        <v>340</v>
      </c>
      <c r="G75" s="291"/>
      <c r="H75" s="292" t="str">
        <f t="shared" si="3"/>
        <v>_</v>
      </c>
      <c r="I75" s="292" t="str">
        <f t="shared" si="4"/>
        <v>_</v>
      </c>
      <c r="J75" s="582">
        <f t="shared" si="5"/>
        <v>0</v>
      </c>
    </row>
    <row r="76" spans="1:11" ht="18" customHeight="1" x14ac:dyDescent="0.2">
      <c r="A76" s="299"/>
      <c r="B76" s="295"/>
      <c r="C76" s="293"/>
      <c r="D76" s="290" t="s">
        <v>340</v>
      </c>
      <c r="E76" s="291"/>
      <c r="F76" s="290" t="s">
        <v>340</v>
      </c>
      <c r="G76" s="291"/>
      <c r="H76" s="292" t="str">
        <f t="shared" si="3"/>
        <v>_</v>
      </c>
      <c r="I76" s="292" t="str">
        <f t="shared" si="4"/>
        <v>_</v>
      </c>
      <c r="J76" s="582">
        <f t="shared" si="5"/>
        <v>0</v>
      </c>
    </row>
    <row r="77" spans="1:11" ht="18" customHeight="1" x14ac:dyDescent="0.2">
      <c r="A77" s="299"/>
      <c r="B77" s="295"/>
      <c r="C77" s="293"/>
      <c r="D77" s="290" t="s">
        <v>340</v>
      </c>
      <c r="E77" s="291"/>
      <c r="F77" s="290" t="s">
        <v>340</v>
      </c>
      <c r="G77" s="291"/>
      <c r="H77" s="292" t="str">
        <f t="shared" si="3"/>
        <v>_</v>
      </c>
      <c r="I77" s="292" t="str">
        <f t="shared" si="4"/>
        <v>_</v>
      </c>
      <c r="J77" s="582">
        <f t="shared" si="5"/>
        <v>0</v>
      </c>
    </row>
    <row r="78" spans="1:11" ht="18" customHeight="1" x14ac:dyDescent="0.2">
      <c r="A78" s="299"/>
      <c r="B78" s="295"/>
      <c r="C78" s="293"/>
      <c r="D78" s="290" t="s">
        <v>340</v>
      </c>
      <c r="E78" s="291"/>
      <c r="F78" s="290" t="s">
        <v>340</v>
      </c>
      <c r="G78" s="291"/>
      <c r="H78" s="292" t="str">
        <f t="shared" si="3"/>
        <v>_</v>
      </c>
      <c r="I78" s="292" t="str">
        <f t="shared" si="4"/>
        <v>_</v>
      </c>
      <c r="J78" s="582">
        <f t="shared" si="5"/>
        <v>0</v>
      </c>
    </row>
    <row r="79" spans="1:11" ht="18" customHeight="1" x14ac:dyDescent="0.2">
      <c r="A79" s="299"/>
      <c r="B79" s="295"/>
      <c r="C79" s="293"/>
      <c r="D79" s="290" t="s">
        <v>340</v>
      </c>
      <c r="E79" s="291"/>
      <c r="F79" s="290" t="s">
        <v>340</v>
      </c>
      <c r="G79" s="291"/>
      <c r="H79" s="292" t="str">
        <f t="shared" si="3"/>
        <v>_</v>
      </c>
      <c r="I79" s="292" t="str">
        <f t="shared" si="4"/>
        <v>_</v>
      </c>
      <c r="J79" s="582">
        <f t="shared" si="5"/>
        <v>0</v>
      </c>
    </row>
    <row r="80" spans="1:11" ht="18" customHeight="1" x14ac:dyDescent="0.2">
      <c r="A80" s="299"/>
      <c r="B80" s="295"/>
      <c r="C80" s="293"/>
      <c r="D80" s="290" t="s">
        <v>340</v>
      </c>
      <c r="E80" s="291"/>
      <c r="F80" s="290" t="s">
        <v>340</v>
      </c>
      <c r="G80" s="291"/>
      <c r="H80" s="292" t="str">
        <f t="shared" si="3"/>
        <v>_</v>
      </c>
      <c r="I80" s="292" t="str">
        <f t="shared" si="4"/>
        <v>_</v>
      </c>
      <c r="J80" s="582">
        <f t="shared" si="5"/>
        <v>0</v>
      </c>
    </row>
    <row r="81" spans="1:10" ht="18" customHeight="1" x14ac:dyDescent="0.2">
      <c r="A81" s="299"/>
      <c r="B81" s="295"/>
      <c r="C81" s="293"/>
      <c r="D81" s="290" t="s">
        <v>340</v>
      </c>
      <c r="E81" s="291"/>
      <c r="F81" s="290" t="s">
        <v>340</v>
      </c>
      <c r="G81" s="291"/>
      <c r="H81" s="292" t="str">
        <f t="shared" si="3"/>
        <v>_</v>
      </c>
      <c r="I81" s="292" t="str">
        <f t="shared" si="4"/>
        <v>_</v>
      </c>
      <c r="J81" s="582">
        <f t="shared" si="5"/>
        <v>0</v>
      </c>
    </row>
    <row r="82" spans="1:10" ht="18" customHeight="1" x14ac:dyDescent="0.2">
      <c r="A82" s="299"/>
      <c r="B82" s="295"/>
      <c r="C82" s="293"/>
      <c r="D82" s="290" t="s">
        <v>340</v>
      </c>
      <c r="E82" s="291"/>
      <c r="F82" s="290" t="s">
        <v>340</v>
      </c>
      <c r="G82" s="291"/>
      <c r="H82" s="292" t="str">
        <f t="shared" si="3"/>
        <v>_</v>
      </c>
      <c r="I82" s="292" t="str">
        <f t="shared" si="4"/>
        <v>_</v>
      </c>
      <c r="J82" s="582">
        <f t="shared" si="5"/>
        <v>0</v>
      </c>
    </row>
    <row r="83" spans="1:10" ht="18" customHeight="1" x14ac:dyDescent="0.2">
      <c r="A83" s="299"/>
      <c r="B83" s="295"/>
      <c r="C83" s="293"/>
      <c r="D83" s="290" t="s">
        <v>340</v>
      </c>
      <c r="E83" s="291"/>
      <c r="F83" s="290" t="s">
        <v>340</v>
      </c>
      <c r="G83" s="291"/>
      <c r="H83" s="292" t="str">
        <f t="shared" si="3"/>
        <v>_</v>
      </c>
      <c r="I83" s="292" t="str">
        <f t="shared" si="4"/>
        <v>_</v>
      </c>
      <c r="J83" s="582">
        <f t="shared" si="5"/>
        <v>0</v>
      </c>
    </row>
    <row r="84" spans="1:10" ht="18" customHeight="1" x14ac:dyDescent="0.2">
      <c r="A84" s="299"/>
      <c r="B84" s="295"/>
      <c r="C84" s="293"/>
      <c r="D84" s="290" t="s">
        <v>340</v>
      </c>
      <c r="E84" s="291"/>
      <c r="F84" s="290" t="s">
        <v>340</v>
      </c>
      <c r="G84" s="291"/>
      <c r="H84" s="292" t="str">
        <f t="shared" si="3"/>
        <v>_</v>
      </c>
      <c r="I84" s="292" t="str">
        <f t="shared" si="4"/>
        <v>_</v>
      </c>
      <c r="J84" s="582">
        <f t="shared" si="5"/>
        <v>0</v>
      </c>
    </row>
    <row r="85" spans="1:10" ht="18" customHeight="1" x14ac:dyDescent="0.2">
      <c r="A85" s="299"/>
      <c r="B85" s="295"/>
      <c r="C85" s="293"/>
      <c r="D85" s="290" t="s">
        <v>340</v>
      </c>
      <c r="E85" s="291"/>
      <c r="F85" s="290" t="s">
        <v>340</v>
      </c>
      <c r="G85" s="291"/>
      <c r="H85" s="292" t="str">
        <f t="shared" si="3"/>
        <v>_</v>
      </c>
      <c r="I85" s="292" t="str">
        <f t="shared" si="4"/>
        <v>_</v>
      </c>
      <c r="J85" s="582">
        <f t="shared" si="5"/>
        <v>0</v>
      </c>
    </row>
    <row r="86" spans="1:10" ht="18" customHeight="1" x14ac:dyDescent="0.2">
      <c r="A86" s="299"/>
      <c r="B86" s="295"/>
      <c r="C86" s="293"/>
      <c r="D86" s="290" t="s">
        <v>340</v>
      </c>
      <c r="E86" s="291"/>
      <c r="F86" s="290" t="s">
        <v>340</v>
      </c>
      <c r="G86" s="291"/>
      <c r="H86" s="292" t="str">
        <f t="shared" si="3"/>
        <v>_</v>
      </c>
      <c r="I86" s="292" t="str">
        <f t="shared" si="4"/>
        <v>_</v>
      </c>
      <c r="J86" s="582">
        <f t="shared" si="5"/>
        <v>0</v>
      </c>
    </row>
    <row r="87" spans="1:10" ht="18" customHeight="1" x14ac:dyDescent="0.2">
      <c r="A87" s="299"/>
      <c r="B87" s="295"/>
      <c r="C87" s="293"/>
      <c r="D87" s="290" t="s">
        <v>340</v>
      </c>
      <c r="E87" s="291"/>
      <c r="F87" s="290" t="s">
        <v>340</v>
      </c>
      <c r="G87" s="291"/>
      <c r="H87" s="292" t="str">
        <f t="shared" si="3"/>
        <v>_</v>
      </c>
      <c r="I87" s="292" t="str">
        <f t="shared" si="4"/>
        <v>_</v>
      </c>
      <c r="J87" s="582">
        <f t="shared" si="5"/>
        <v>0</v>
      </c>
    </row>
    <row r="88" spans="1:10" ht="18" customHeight="1" x14ac:dyDescent="0.2">
      <c r="A88" s="299"/>
      <c r="B88" s="295"/>
      <c r="C88" s="293"/>
      <c r="D88" s="290" t="s">
        <v>340</v>
      </c>
      <c r="E88" s="291"/>
      <c r="F88" s="290" t="s">
        <v>340</v>
      </c>
      <c r="G88" s="291"/>
      <c r="H88" s="292" t="str">
        <f t="shared" si="3"/>
        <v>_</v>
      </c>
      <c r="I88" s="292" t="str">
        <f t="shared" si="4"/>
        <v>_</v>
      </c>
      <c r="J88" s="582">
        <f t="shared" si="5"/>
        <v>0</v>
      </c>
    </row>
    <row r="89" spans="1:10" ht="18" customHeight="1" x14ac:dyDescent="0.2">
      <c r="A89" s="299"/>
      <c r="B89" s="295"/>
      <c r="C89" s="293"/>
      <c r="D89" s="290" t="s">
        <v>340</v>
      </c>
      <c r="E89" s="291"/>
      <c r="F89" s="290" t="s">
        <v>340</v>
      </c>
      <c r="G89" s="291"/>
      <c r="H89" s="292" t="str">
        <f t="shared" si="3"/>
        <v>_</v>
      </c>
      <c r="I89" s="292" t="str">
        <f t="shared" si="4"/>
        <v>_</v>
      </c>
      <c r="J89" s="582">
        <f t="shared" si="5"/>
        <v>0</v>
      </c>
    </row>
    <row r="90" spans="1:10" ht="18" customHeight="1" x14ac:dyDescent="0.2">
      <c r="A90" s="299"/>
      <c r="B90" s="295"/>
      <c r="C90" s="293"/>
      <c r="D90" s="290" t="s">
        <v>340</v>
      </c>
      <c r="E90" s="291"/>
      <c r="F90" s="290" t="s">
        <v>340</v>
      </c>
      <c r="G90" s="291"/>
      <c r="H90" s="292" t="str">
        <f t="shared" si="3"/>
        <v>_</v>
      </c>
      <c r="I90" s="292" t="str">
        <f t="shared" si="4"/>
        <v>_</v>
      </c>
      <c r="J90" s="582">
        <f t="shared" si="5"/>
        <v>0</v>
      </c>
    </row>
    <row r="91" spans="1:10" ht="18" customHeight="1" x14ac:dyDescent="0.2">
      <c r="A91" s="299"/>
      <c r="B91" s="295"/>
      <c r="C91" s="293"/>
      <c r="D91" s="290" t="s">
        <v>340</v>
      </c>
      <c r="E91" s="291"/>
      <c r="F91" s="290" t="s">
        <v>340</v>
      </c>
      <c r="G91" s="291"/>
      <c r="H91" s="292" t="str">
        <f t="shared" si="3"/>
        <v>_</v>
      </c>
      <c r="I91" s="292" t="str">
        <f t="shared" si="4"/>
        <v>_</v>
      </c>
      <c r="J91" s="582">
        <f t="shared" si="5"/>
        <v>0</v>
      </c>
    </row>
    <row r="92" spans="1:10" ht="18" customHeight="1" x14ac:dyDescent="0.2">
      <c r="A92" s="299"/>
      <c r="B92" s="295"/>
      <c r="C92" s="293"/>
      <c r="D92" s="290" t="s">
        <v>340</v>
      </c>
      <c r="E92" s="291"/>
      <c r="F92" s="290" t="s">
        <v>340</v>
      </c>
      <c r="G92" s="291"/>
      <c r="H92" s="292" t="str">
        <f t="shared" si="3"/>
        <v>_</v>
      </c>
      <c r="I92" s="292" t="str">
        <f t="shared" si="4"/>
        <v>_</v>
      </c>
      <c r="J92" s="582">
        <f t="shared" si="5"/>
        <v>0</v>
      </c>
    </row>
    <row r="93" spans="1:10" ht="18" customHeight="1" x14ac:dyDescent="0.2">
      <c r="A93" s="299"/>
      <c r="B93" s="295"/>
      <c r="C93" s="293"/>
      <c r="D93" s="290" t="s">
        <v>340</v>
      </c>
      <c r="E93" s="291"/>
      <c r="F93" s="290" t="s">
        <v>340</v>
      </c>
      <c r="G93" s="291"/>
      <c r="H93" s="292" t="str">
        <f t="shared" si="3"/>
        <v>_</v>
      </c>
      <c r="I93" s="292" t="str">
        <f t="shared" si="4"/>
        <v>_</v>
      </c>
      <c r="J93" s="582">
        <f t="shared" si="5"/>
        <v>0</v>
      </c>
    </row>
    <row r="94" spans="1:10" ht="18" customHeight="1" x14ac:dyDescent="0.2">
      <c r="A94" s="299"/>
      <c r="B94" s="295"/>
      <c r="C94" s="293"/>
      <c r="D94" s="290" t="s">
        <v>340</v>
      </c>
      <c r="E94" s="291"/>
      <c r="F94" s="290" t="s">
        <v>340</v>
      </c>
      <c r="G94" s="291"/>
      <c r="H94" s="292" t="str">
        <f t="shared" si="3"/>
        <v>_</v>
      </c>
      <c r="I94" s="292" t="str">
        <f t="shared" si="4"/>
        <v>_</v>
      </c>
      <c r="J94" s="582">
        <f t="shared" si="5"/>
        <v>0</v>
      </c>
    </row>
    <row r="95" spans="1:10" ht="18" customHeight="1" x14ac:dyDescent="0.2">
      <c r="A95" s="299"/>
      <c r="B95" s="295"/>
      <c r="C95" s="293"/>
      <c r="D95" s="290" t="s">
        <v>340</v>
      </c>
      <c r="E95" s="291"/>
      <c r="F95" s="290" t="s">
        <v>340</v>
      </c>
      <c r="G95" s="291"/>
      <c r="H95" s="292" t="str">
        <f t="shared" si="3"/>
        <v>_</v>
      </c>
      <c r="I95" s="292" t="str">
        <f t="shared" si="4"/>
        <v>_</v>
      </c>
      <c r="J95" s="582">
        <f t="shared" si="5"/>
        <v>0</v>
      </c>
    </row>
    <row r="96" spans="1:10" ht="18" customHeight="1" x14ac:dyDescent="0.2">
      <c r="A96" s="299"/>
      <c r="B96" s="295"/>
      <c r="C96" s="293"/>
      <c r="D96" s="290" t="s">
        <v>340</v>
      </c>
      <c r="E96" s="291"/>
      <c r="F96" s="290" t="s">
        <v>340</v>
      </c>
      <c r="G96" s="291"/>
      <c r="H96" s="292" t="str">
        <f t="shared" si="3"/>
        <v>_</v>
      </c>
      <c r="I96" s="292" t="str">
        <f t="shared" si="4"/>
        <v>_</v>
      </c>
      <c r="J96" s="582">
        <f t="shared" si="5"/>
        <v>0</v>
      </c>
    </row>
    <row r="97" spans="1:10" ht="18" customHeight="1" x14ac:dyDescent="0.2">
      <c r="A97" s="299"/>
      <c r="B97" s="295"/>
      <c r="C97" s="293"/>
      <c r="D97" s="290" t="s">
        <v>340</v>
      </c>
      <c r="E97" s="291"/>
      <c r="F97" s="290" t="s">
        <v>340</v>
      </c>
      <c r="G97" s="291"/>
      <c r="H97" s="292" t="str">
        <f t="shared" si="3"/>
        <v>_</v>
      </c>
      <c r="I97" s="292" t="str">
        <f t="shared" si="4"/>
        <v>_</v>
      </c>
      <c r="J97" s="582">
        <f t="shared" si="5"/>
        <v>0</v>
      </c>
    </row>
    <row r="98" spans="1:10" ht="18" customHeight="1" x14ac:dyDescent="0.2">
      <c r="A98" s="299"/>
      <c r="B98" s="295"/>
      <c r="C98" s="293"/>
      <c r="D98" s="290" t="s">
        <v>340</v>
      </c>
      <c r="E98" s="291"/>
      <c r="F98" s="290" t="s">
        <v>340</v>
      </c>
      <c r="G98" s="291"/>
      <c r="H98" s="292" t="str">
        <f t="shared" si="3"/>
        <v>_</v>
      </c>
      <c r="I98" s="292" t="str">
        <f t="shared" si="4"/>
        <v>_</v>
      </c>
      <c r="J98" s="582">
        <f t="shared" si="5"/>
        <v>0</v>
      </c>
    </row>
    <row r="99" spans="1:10" ht="18" customHeight="1" x14ac:dyDescent="0.2">
      <c r="A99" s="299"/>
      <c r="B99" s="295"/>
      <c r="C99" s="293"/>
      <c r="D99" s="290" t="s">
        <v>340</v>
      </c>
      <c r="E99" s="291"/>
      <c r="F99" s="290" t="s">
        <v>340</v>
      </c>
      <c r="G99" s="291"/>
      <c r="H99" s="292" t="str">
        <f t="shared" si="3"/>
        <v>_</v>
      </c>
      <c r="I99" s="292" t="str">
        <f t="shared" si="4"/>
        <v>_</v>
      </c>
      <c r="J99" s="582">
        <f t="shared" si="5"/>
        <v>0</v>
      </c>
    </row>
    <row r="100" spans="1:10" ht="18" customHeight="1" x14ac:dyDescent="0.2">
      <c r="A100" s="299"/>
      <c r="B100" s="295"/>
      <c r="C100" s="293"/>
      <c r="D100" s="290" t="s">
        <v>340</v>
      </c>
      <c r="E100" s="291"/>
      <c r="F100" s="290" t="s">
        <v>340</v>
      </c>
      <c r="G100" s="291"/>
      <c r="H100" s="292" t="str">
        <f t="shared" si="3"/>
        <v>_</v>
      </c>
      <c r="I100" s="292" t="str">
        <f t="shared" si="4"/>
        <v>_</v>
      </c>
      <c r="J100" s="582">
        <f t="shared" si="5"/>
        <v>0</v>
      </c>
    </row>
    <row r="101" spans="1:10" ht="18" customHeight="1" x14ac:dyDescent="0.2">
      <c r="A101" s="299"/>
      <c r="B101" s="295"/>
      <c r="C101" s="293"/>
      <c r="D101" s="290" t="s">
        <v>340</v>
      </c>
      <c r="E101" s="291"/>
      <c r="F101" s="290" t="s">
        <v>340</v>
      </c>
      <c r="G101" s="291"/>
      <c r="H101" s="292" t="str">
        <f t="shared" si="3"/>
        <v>_</v>
      </c>
      <c r="I101" s="292" t="str">
        <f t="shared" si="4"/>
        <v>_</v>
      </c>
      <c r="J101" s="582">
        <f t="shared" si="5"/>
        <v>0</v>
      </c>
    </row>
    <row r="102" spans="1:10" ht="18" customHeight="1" x14ac:dyDescent="0.2">
      <c r="A102" s="299"/>
      <c r="B102" s="295"/>
      <c r="C102" s="293"/>
      <c r="D102" s="290" t="s">
        <v>340</v>
      </c>
      <c r="E102" s="291"/>
      <c r="F102" s="290" t="s">
        <v>340</v>
      </c>
      <c r="G102" s="291"/>
      <c r="H102" s="292" t="str">
        <f t="shared" si="3"/>
        <v>_</v>
      </c>
      <c r="I102" s="292" t="str">
        <f t="shared" si="4"/>
        <v>_</v>
      </c>
      <c r="J102" s="582">
        <f t="shared" si="5"/>
        <v>0</v>
      </c>
    </row>
    <row r="103" spans="1:10" ht="18" customHeight="1" x14ac:dyDescent="0.2">
      <c r="A103" s="299"/>
      <c r="B103" s="295"/>
      <c r="C103" s="293"/>
      <c r="D103" s="290" t="s">
        <v>340</v>
      </c>
      <c r="E103" s="291"/>
      <c r="F103" s="290" t="s">
        <v>340</v>
      </c>
      <c r="G103" s="291"/>
      <c r="H103" s="292" t="str">
        <f t="shared" si="3"/>
        <v>_</v>
      </c>
      <c r="I103" s="292" t="str">
        <f t="shared" si="4"/>
        <v>_</v>
      </c>
      <c r="J103" s="582">
        <f t="shared" si="5"/>
        <v>0</v>
      </c>
    </row>
    <row r="104" spans="1:10" ht="18" customHeight="1" x14ac:dyDescent="0.2">
      <c r="A104" s="299"/>
      <c r="B104" s="295"/>
      <c r="C104" s="293"/>
      <c r="D104" s="290" t="s">
        <v>340</v>
      </c>
      <c r="E104" s="291"/>
      <c r="F104" s="290" t="s">
        <v>340</v>
      </c>
      <c r="G104" s="291"/>
      <c r="H104" s="292" t="str">
        <f t="shared" si="3"/>
        <v>_</v>
      </c>
      <c r="I104" s="292" t="str">
        <f t="shared" si="4"/>
        <v>_</v>
      </c>
      <c r="J104" s="582">
        <f t="shared" si="5"/>
        <v>0</v>
      </c>
    </row>
    <row r="105" spans="1:10" ht="18" customHeight="1" x14ac:dyDescent="0.2">
      <c r="A105" s="299"/>
      <c r="B105" s="295"/>
      <c r="C105" s="293"/>
      <c r="D105" s="290" t="s">
        <v>340</v>
      </c>
      <c r="E105" s="291"/>
      <c r="F105" s="290" t="s">
        <v>340</v>
      </c>
      <c r="G105" s="291"/>
      <c r="H105" s="292" t="str">
        <f t="shared" si="3"/>
        <v>_</v>
      </c>
      <c r="I105" s="292" t="str">
        <f t="shared" si="4"/>
        <v>_</v>
      </c>
      <c r="J105" s="582">
        <f t="shared" si="5"/>
        <v>0</v>
      </c>
    </row>
    <row r="106" spans="1:10" ht="18" customHeight="1" x14ac:dyDescent="0.2">
      <c r="A106" s="299"/>
      <c r="B106" s="295"/>
      <c r="C106" s="293"/>
      <c r="D106" s="290" t="s">
        <v>340</v>
      </c>
      <c r="E106" s="291"/>
      <c r="F106" s="290" t="s">
        <v>340</v>
      </c>
      <c r="G106" s="291"/>
      <c r="H106" s="292" t="str">
        <f t="shared" si="3"/>
        <v>_</v>
      </c>
      <c r="I106" s="292" t="str">
        <f t="shared" si="4"/>
        <v>_</v>
      </c>
      <c r="J106" s="582">
        <f t="shared" si="5"/>
        <v>0</v>
      </c>
    </row>
    <row r="107" spans="1:10" ht="18" customHeight="1" x14ac:dyDescent="0.2">
      <c r="A107" s="299"/>
      <c r="B107" s="295"/>
      <c r="C107" s="293"/>
      <c r="D107" s="290" t="s">
        <v>340</v>
      </c>
      <c r="E107" s="291"/>
      <c r="F107" s="290" t="s">
        <v>340</v>
      </c>
      <c r="G107" s="291"/>
      <c r="H107" s="292" t="str">
        <f t="shared" si="3"/>
        <v>_</v>
      </c>
      <c r="I107" s="292" t="str">
        <f t="shared" si="4"/>
        <v>_</v>
      </c>
      <c r="J107" s="582">
        <f t="shared" si="5"/>
        <v>0</v>
      </c>
    </row>
    <row r="108" spans="1:10" ht="18" customHeight="1" x14ac:dyDescent="0.2">
      <c r="A108" s="299"/>
      <c r="B108" s="295"/>
      <c r="C108" s="293"/>
      <c r="D108" s="290" t="s">
        <v>340</v>
      </c>
      <c r="E108" s="291"/>
      <c r="F108" s="290" t="s">
        <v>340</v>
      </c>
      <c r="G108" s="291"/>
      <c r="H108" s="292" t="str">
        <f t="shared" si="3"/>
        <v>_</v>
      </c>
      <c r="I108" s="292" t="str">
        <f t="shared" si="4"/>
        <v>_</v>
      </c>
      <c r="J108" s="582">
        <f t="shared" si="5"/>
        <v>0</v>
      </c>
    </row>
    <row r="109" spans="1:10" ht="18" customHeight="1" x14ac:dyDescent="0.2">
      <c r="A109" s="299"/>
      <c r="B109" s="295"/>
      <c r="C109" s="293"/>
      <c r="D109" s="290" t="s">
        <v>340</v>
      </c>
      <c r="E109" s="291"/>
      <c r="F109" s="290" t="s">
        <v>340</v>
      </c>
      <c r="G109" s="291"/>
      <c r="H109" s="292" t="str">
        <f t="shared" si="3"/>
        <v>_</v>
      </c>
      <c r="I109" s="292" t="str">
        <f t="shared" si="4"/>
        <v>_</v>
      </c>
      <c r="J109" s="582">
        <f t="shared" si="5"/>
        <v>0</v>
      </c>
    </row>
    <row r="110" spans="1:10" ht="18" customHeight="1" x14ac:dyDescent="0.2">
      <c r="A110" s="299"/>
      <c r="B110" s="295"/>
      <c r="C110" s="293"/>
      <c r="D110" s="290" t="s">
        <v>340</v>
      </c>
      <c r="E110" s="291"/>
      <c r="F110" s="290" t="s">
        <v>340</v>
      </c>
      <c r="G110" s="291"/>
      <c r="H110" s="292" t="str">
        <f t="shared" si="3"/>
        <v>_</v>
      </c>
      <c r="I110" s="292" t="str">
        <f t="shared" si="4"/>
        <v>_</v>
      </c>
      <c r="J110" s="582">
        <f t="shared" si="5"/>
        <v>0</v>
      </c>
    </row>
    <row r="111" spans="1:10" ht="18" customHeight="1" x14ac:dyDescent="0.2">
      <c r="A111" s="299"/>
      <c r="B111" s="295"/>
      <c r="C111" s="293"/>
      <c r="D111" s="290" t="s">
        <v>340</v>
      </c>
      <c r="E111" s="291"/>
      <c r="F111" s="290" t="s">
        <v>340</v>
      </c>
      <c r="G111" s="291"/>
      <c r="H111" s="292" t="str">
        <f t="shared" si="3"/>
        <v>_</v>
      </c>
      <c r="I111" s="292" t="str">
        <f t="shared" si="4"/>
        <v>_</v>
      </c>
      <c r="J111" s="582">
        <f t="shared" si="5"/>
        <v>0</v>
      </c>
    </row>
    <row r="112" spans="1:10" ht="18" customHeight="1" x14ac:dyDescent="0.2">
      <c r="A112" s="299"/>
      <c r="B112" s="295"/>
      <c r="C112" s="293"/>
      <c r="D112" s="290" t="s">
        <v>340</v>
      </c>
      <c r="E112" s="291"/>
      <c r="F112" s="290" t="s">
        <v>340</v>
      </c>
      <c r="G112" s="291"/>
      <c r="H112" s="292" t="str">
        <f t="shared" si="3"/>
        <v>_</v>
      </c>
      <c r="I112" s="292" t="str">
        <f t="shared" si="4"/>
        <v>_</v>
      </c>
      <c r="J112" s="582">
        <f t="shared" si="5"/>
        <v>0</v>
      </c>
    </row>
    <row r="113" spans="1:10" ht="18" customHeight="1" x14ac:dyDescent="0.2">
      <c r="A113" s="299"/>
      <c r="B113" s="295"/>
      <c r="C113" s="293"/>
      <c r="D113" s="290" t="s">
        <v>340</v>
      </c>
      <c r="E113" s="291"/>
      <c r="F113" s="290" t="s">
        <v>340</v>
      </c>
      <c r="G113" s="291"/>
      <c r="H113" s="292" t="str">
        <f t="shared" si="3"/>
        <v>_</v>
      </c>
      <c r="I113" s="292" t="str">
        <f t="shared" si="4"/>
        <v>_</v>
      </c>
      <c r="J113" s="582">
        <f t="shared" si="5"/>
        <v>0</v>
      </c>
    </row>
    <row r="114" spans="1:10" ht="18" customHeight="1" x14ac:dyDescent="0.2">
      <c r="A114" s="299"/>
      <c r="B114" s="295"/>
      <c r="C114" s="293"/>
      <c r="D114" s="290" t="s">
        <v>340</v>
      </c>
      <c r="E114" s="291"/>
      <c r="F114" s="290" t="s">
        <v>340</v>
      </c>
      <c r="G114" s="291"/>
      <c r="H114" s="292" t="str">
        <f t="shared" si="3"/>
        <v>_</v>
      </c>
      <c r="I114" s="292" t="str">
        <f t="shared" si="4"/>
        <v>_</v>
      </c>
      <c r="J114" s="582">
        <f t="shared" si="5"/>
        <v>0</v>
      </c>
    </row>
    <row r="115" spans="1:10" ht="18" customHeight="1" x14ac:dyDescent="0.2">
      <c r="A115" s="299"/>
      <c r="B115" s="295"/>
      <c r="C115" s="293"/>
      <c r="D115" s="290" t="s">
        <v>340</v>
      </c>
      <c r="E115" s="291"/>
      <c r="F115" s="290" t="s">
        <v>340</v>
      </c>
      <c r="G115" s="291"/>
      <c r="H115" s="292" t="str">
        <f t="shared" si="3"/>
        <v>_</v>
      </c>
      <c r="I115" s="292" t="str">
        <f t="shared" si="4"/>
        <v>_</v>
      </c>
      <c r="J115" s="582">
        <f t="shared" si="5"/>
        <v>0</v>
      </c>
    </row>
    <row r="116" spans="1:10" ht="18" customHeight="1" x14ac:dyDescent="0.2">
      <c r="A116" s="299"/>
      <c r="B116" s="295"/>
      <c r="C116" s="293"/>
      <c r="D116" s="290" t="s">
        <v>340</v>
      </c>
      <c r="E116" s="291"/>
      <c r="F116" s="290" t="s">
        <v>340</v>
      </c>
      <c r="G116" s="291"/>
      <c r="H116" s="292" t="str">
        <f t="shared" si="3"/>
        <v>_</v>
      </c>
      <c r="I116" s="292" t="str">
        <f t="shared" si="4"/>
        <v>_</v>
      </c>
      <c r="J116" s="582">
        <f t="shared" si="5"/>
        <v>0</v>
      </c>
    </row>
    <row r="117" spans="1:10" ht="18" customHeight="1" x14ac:dyDescent="0.2">
      <c r="A117" s="299"/>
      <c r="B117" s="295"/>
      <c r="C117" s="293"/>
      <c r="D117" s="290" t="s">
        <v>340</v>
      </c>
      <c r="E117" s="291"/>
      <c r="F117" s="290" t="s">
        <v>340</v>
      </c>
      <c r="G117" s="291"/>
      <c r="H117" s="292" t="str">
        <f t="shared" si="3"/>
        <v>_</v>
      </c>
      <c r="I117" s="292" t="str">
        <f t="shared" si="4"/>
        <v>_</v>
      </c>
      <c r="J117" s="582">
        <f t="shared" si="5"/>
        <v>0</v>
      </c>
    </row>
    <row r="118" spans="1:10" ht="18" customHeight="1" x14ac:dyDescent="0.2">
      <c r="A118" s="299"/>
      <c r="B118" s="295"/>
      <c r="C118" s="293"/>
      <c r="D118" s="290" t="s">
        <v>340</v>
      </c>
      <c r="E118" s="291"/>
      <c r="F118" s="290" t="s">
        <v>340</v>
      </c>
      <c r="G118" s="291"/>
      <c r="H118" s="292" t="str">
        <f t="shared" si="3"/>
        <v>_</v>
      </c>
      <c r="I118" s="292" t="str">
        <f t="shared" si="4"/>
        <v>_</v>
      </c>
      <c r="J118" s="582">
        <f t="shared" si="5"/>
        <v>0</v>
      </c>
    </row>
    <row r="119" spans="1:10" ht="18" customHeight="1" x14ac:dyDescent="0.2">
      <c r="A119" s="299"/>
      <c r="B119" s="295"/>
      <c r="C119" s="293"/>
      <c r="D119" s="290" t="s">
        <v>340</v>
      </c>
      <c r="E119" s="291"/>
      <c r="F119" s="290" t="s">
        <v>340</v>
      </c>
      <c r="G119" s="291"/>
      <c r="H119" s="292" t="str">
        <f t="shared" si="3"/>
        <v>_</v>
      </c>
      <c r="I119" s="292" t="str">
        <f t="shared" si="4"/>
        <v>_</v>
      </c>
      <c r="J119" s="582">
        <f t="shared" si="5"/>
        <v>0</v>
      </c>
    </row>
    <row r="120" spans="1:10" ht="18" customHeight="1" x14ac:dyDescent="0.2">
      <c r="A120" s="299"/>
      <c r="B120" s="295"/>
      <c r="C120" s="293"/>
      <c r="D120" s="290" t="s">
        <v>340</v>
      </c>
      <c r="E120" s="291"/>
      <c r="F120" s="290" t="s">
        <v>340</v>
      </c>
      <c r="G120" s="291"/>
      <c r="H120" s="292" t="str">
        <f t="shared" si="3"/>
        <v>_</v>
      </c>
      <c r="I120" s="292" t="str">
        <f t="shared" si="4"/>
        <v>_</v>
      </c>
      <c r="J120" s="582">
        <f t="shared" si="5"/>
        <v>0</v>
      </c>
    </row>
    <row r="121" spans="1:10" ht="18" customHeight="1" x14ac:dyDescent="0.2">
      <c r="A121" s="299"/>
      <c r="B121" s="295"/>
      <c r="C121" s="293"/>
      <c r="D121" s="290" t="s">
        <v>340</v>
      </c>
      <c r="E121" s="291"/>
      <c r="F121" s="290" t="s">
        <v>340</v>
      </c>
      <c r="G121" s="291"/>
      <c r="H121" s="292" t="str">
        <f t="shared" si="3"/>
        <v>_</v>
      </c>
      <c r="I121" s="292" t="str">
        <f t="shared" si="4"/>
        <v>_</v>
      </c>
      <c r="J121" s="582">
        <f t="shared" si="5"/>
        <v>0</v>
      </c>
    </row>
    <row r="122" spans="1:10" ht="18" customHeight="1" x14ac:dyDescent="0.2">
      <c r="A122" s="299"/>
      <c r="B122" s="295"/>
      <c r="C122" s="293"/>
      <c r="D122" s="290" t="s">
        <v>340</v>
      </c>
      <c r="E122" s="291"/>
      <c r="F122" s="290" t="s">
        <v>340</v>
      </c>
      <c r="G122" s="291"/>
      <c r="H122" s="292" t="str">
        <f t="shared" si="3"/>
        <v>_</v>
      </c>
      <c r="I122" s="292" t="str">
        <f t="shared" si="4"/>
        <v>_</v>
      </c>
      <c r="J122" s="582">
        <f t="shared" si="5"/>
        <v>0</v>
      </c>
    </row>
    <row r="123" spans="1:10" ht="18" customHeight="1" x14ac:dyDescent="0.2">
      <c r="A123" s="299"/>
      <c r="B123" s="295"/>
      <c r="C123" s="293"/>
      <c r="D123" s="290" t="s">
        <v>340</v>
      </c>
      <c r="E123" s="291"/>
      <c r="F123" s="290" t="s">
        <v>340</v>
      </c>
      <c r="G123" s="291"/>
      <c r="H123" s="292" t="str">
        <f t="shared" si="3"/>
        <v>_</v>
      </c>
      <c r="I123" s="292" t="str">
        <f t="shared" si="4"/>
        <v>_</v>
      </c>
      <c r="J123" s="582">
        <f t="shared" si="5"/>
        <v>0</v>
      </c>
    </row>
    <row r="124" spans="1:10" ht="18" customHeight="1" x14ac:dyDescent="0.2">
      <c r="A124" s="299"/>
      <c r="B124" s="295"/>
      <c r="C124" s="293"/>
      <c r="D124" s="290" t="s">
        <v>340</v>
      </c>
      <c r="E124" s="291"/>
      <c r="F124" s="290" t="s">
        <v>340</v>
      </c>
      <c r="G124" s="291"/>
      <c r="H124" s="292" t="str">
        <f t="shared" si="3"/>
        <v>_</v>
      </c>
      <c r="I124" s="292" t="str">
        <f t="shared" si="4"/>
        <v>_</v>
      </c>
      <c r="J124" s="582">
        <f t="shared" si="5"/>
        <v>0</v>
      </c>
    </row>
    <row r="125" spans="1:10" ht="18" customHeight="1" x14ac:dyDescent="0.2">
      <c r="A125" s="299"/>
      <c r="B125" s="295"/>
      <c r="C125" s="293"/>
      <c r="D125" s="290" t="s">
        <v>340</v>
      </c>
      <c r="E125" s="291"/>
      <c r="F125" s="290" t="s">
        <v>340</v>
      </c>
      <c r="G125" s="291"/>
      <c r="H125" s="292" t="str">
        <f t="shared" si="3"/>
        <v>_</v>
      </c>
      <c r="I125" s="292" t="str">
        <f t="shared" si="4"/>
        <v>_</v>
      </c>
      <c r="J125" s="582">
        <f t="shared" si="5"/>
        <v>0</v>
      </c>
    </row>
    <row r="126" spans="1:10" ht="18" customHeight="1" x14ac:dyDescent="0.2">
      <c r="A126" s="299"/>
      <c r="B126" s="295"/>
      <c r="C126" s="293"/>
      <c r="D126" s="290" t="s">
        <v>340</v>
      </c>
      <c r="E126" s="291"/>
      <c r="F126" s="290" t="s">
        <v>340</v>
      </c>
      <c r="G126" s="291"/>
      <c r="H126" s="292" t="str">
        <f t="shared" si="3"/>
        <v>_</v>
      </c>
      <c r="I126" s="292" t="str">
        <f t="shared" si="4"/>
        <v>_</v>
      </c>
      <c r="J126" s="582">
        <f t="shared" si="5"/>
        <v>0</v>
      </c>
    </row>
    <row r="127" spans="1:10" ht="18" customHeight="1" x14ac:dyDescent="0.2">
      <c r="A127" s="299"/>
      <c r="B127" s="295"/>
      <c r="C127" s="293"/>
      <c r="D127" s="290" t="s">
        <v>340</v>
      </c>
      <c r="E127" s="291"/>
      <c r="F127" s="290" t="s">
        <v>340</v>
      </c>
      <c r="G127" s="291"/>
      <c r="H127" s="292" t="str">
        <f t="shared" si="3"/>
        <v>_</v>
      </c>
      <c r="I127" s="292" t="str">
        <f t="shared" si="4"/>
        <v>_</v>
      </c>
      <c r="J127" s="582">
        <f t="shared" si="5"/>
        <v>0</v>
      </c>
    </row>
    <row r="128" spans="1:10" ht="18" customHeight="1" x14ac:dyDescent="0.2">
      <c r="A128" s="299"/>
      <c r="B128" s="295"/>
      <c r="C128" s="293"/>
      <c r="D128" s="290" t="s">
        <v>340</v>
      </c>
      <c r="E128" s="291"/>
      <c r="F128" s="290" t="s">
        <v>340</v>
      </c>
      <c r="G128" s="291"/>
      <c r="H128" s="292" t="str">
        <f t="shared" si="3"/>
        <v>_</v>
      </c>
      <c r="I128" s="292" t="str">
        <f t="shared" si="4"/>
        <v>_</v>
      </c>
      <c r="J128" s="582">
        <f t="shared" si="5"/>
        <v>0</v>
      </c>
    </row>
    <row r="129" spans="1:10" ht="18" customHeight="1" x14ac:dyDescent="0.2">
      <c r="A129" s="299"/>
      <c r="B129" s="295"/>
      <c r="C129" s="293"/>
      <c r="D129" s="290" t="s">
        <v>340</v>
      </c>
      <c r="E129" s="291"/>
      <c r="F129" s="290" t="s">
        <v>340</v>
      </c>
      <c r="G129" s="291"/>
      <c r="H129" s="292" t="str">
        <f t="shared" si="3"/>
        <v>_</v>
      </c>
      <c r="I129" s="292" t="str">
        <f t="shared" si="4"/>
        <v>_</v>
      </c>
      <c r="J129" s="582">
        <f t="shared" si="5"/>
        <v>0</v>
      </c>
    </row>
    <row r="130" spans="1:10" ht="18" customHeight="1" x14ac:dyDescent="0.2">
      <c r="A130" s="299"/>
      <c r="B130" s="295"/>
      <c r="C130" s="293"/>
      <c r="D130" s="290" t="s">
        <v>340</v>
      </c>
      <c r="E130" s="291"/>
      <c r="F130" s="290" t="s">
        <v>340</v>
      </c>
      <c r="G130" s="291"/>
      <c r="H130" s="292" t="str">
        <f t="shared" si="3"/>
        <v>_</v>
      </c>
      <c r="I130" s="292" t="str">
        <f t="shared" si="4"/>
        <v>_</v>
      </c>
      <c r="J130" s="582">
        <f t="shared" si="5"/>
        <v>0</v>
      </c>
    </row>
    <row r="131" spans="1:10" ht="18" customHeight="1" x14ac:dyDescent="0.2">
      <c r="A131" s="299"/>
      <c r="B131" s="295"/>
      <c r="C131" s="293"/>
      <c r="D131" s="290" t="s">
        <v>340</v>
      </c>
      <c r="E131" s="291"/>
      <c r="F131" s="290" t="s">
        <v>340</v>
      </c>
      <c r="G131" s="291"/>
      <c r="H131" s="292" t="str">
        <f t="shared" si="3"/>
        <v>_</v>
      </c>
      <c r="I131" s="292" t="str">
        <f t="shared" si="4"/>
        <v>_</v>
      </c>
      <c r="J131" s="582">
        <f t="shared" si="5"/>
        <v>0</v>
      </c>
    </row>
    <row r="132" spans="1:10" ht="18" customHeight="1" x14ac:dyDescent="0.2">
      <c r="A132" s="299"/>
      <c r="B132" s="295"/>
      <c r="C132" s="293"/>
      <c r="D132" s="290" t="s">
        <v>340</v>
      </c>
      <c r="E132" s="291"/>
      <c r="F132" s="290" t="s">
        <v>340</v>
      </c>
      <c r="G132" s="291"/>
      <c r="H132" s="292" t="str">
        <f t="shared" si="3"/>
        <v>_</v>
      </c>
      <c r="I132" s="292" t="str">
        <f t="shared" si="4"/>
        <v>_</v>
      </c>
      <c r="J132" s="582">
        <f t="shared" si="5"/>
        <v>0</v>
      </c>
    </row>
    <row r="133" spans="1:10" ht="18" customHeight="1" x14ac:dyDescent="0.2">
      <c r="A133" s="299"/>
      <c r="B133" s="295"/>
      <c r="C133" s="293"/>
      <c r="D133" s="290" t="s">
        <v>340</v>
      </c>
      <c r="E133" s="291"/>
      <c r="F133" s="290" t="s">
        <v>340</v>
      </c>
      <c r="G133" s="291"/>
      <c r="H133" s="292" t="str">
        <f t="shared" si="3"/>
        <v>_</v>
      </c>
      <c r="I133" s="292" t="str">
        <f t="shared" si="4"/>
        <v>_</v>
      </c>
      <c r="J133" s="582">
        <f t="shared" si="5"/>
        <v>0</v>
      </c>
    </row>
    <row r="134" spans="1:10" ht="18" customHeight="1" x14ac:dyDescent="0.2">
      <c r="A134" s="299"/>
      <c r="B134" s="295"/>
      <c r="C134" s="293"/>
      <c r="D134" s="290" t="s">
        <v>340</v>
      </c>
      <c r="E134" s="291"/>
      <c r="F134" s="290" t="s">
        <v>340</v>
      </c>
      <c r="G134" s="291"/>
      <c r="H134" s="292" t="str">
        <f t="shared" ref="H134:H197" si="6">CONCATENATE(A134,"_",LEFT(E134,2))</f>
        <v>_</v>
      </c>
      <c r="I134" s="292" t="str">
        <f t="shared" ref="I134:I197" si="7">CONCATENATE(A134,"_",LEFT(G134, 2))</f>
        <v>_</v>
      </c>
      <c r="J134" s="582">
        <f t="shared" ref="J134:J197" si="8" xml:space="preserve"> J133+N(D134)-N(F134)</f>
        <v>0</v>
      </c>
    </row>
    <row r="135" spans="1:10" ht="18" customHeight="1" x14ac:dyDescent="0.2">
      <c r="A135" s="299"/>
      <c r="B135" s="295"/>
      <c r="C135" s="293"/>
      <c r="D135" s="290" t="s">
        <v>340</v>
      </c>
      <c r="E135" s="291"/>
      <c r="F135" s="290" t="s">
        <v>340</v>
      </c>
      <c r="G135" s="291"/>
      <c r="H135" s="292" t="str">
        <f t="shared" si="6"/>
        <v>_</v>
      </c>
      <c r="I135" s="292" t="str">
        <f t="shared" si="7"/>
        <v>_</v>
      </c>
      <c r="J135" s="582">
        <f t="shared" si="8"/>
        <v>0</v>
      </c>
    </row>
    <row r="136" spans="1:10" ht="18" customHeight="1" x14ac:dyDescent="0.2">
      <c r="A136" s="299"/>
      <c r="B136" s="295"/>
      <c r="C136" s="293"/>
      <c r="D136" s="290" t="s">
        <v>340</v>
      </c>
      <c r="E136" s="291"/>
      <c r="F136" s="290" t="s">
        <v>340</v>
      </c>
      <c r="G136" s="291"/>
      <c r="H136" s="292" t="str">
        <f t="shared" si="6"/>
        <v>_</v>
      </c>
      <c r="I136" s="292" t="str">
        <f t="shared" si="7"/>
        <v>_</v>
      </c>
      <c r="J136" s="582">
        <f t="shared" si="8"/>
        <v>0</v>
      </c>
    </row>
    <row r="137" spans="1:10" ht="18" customHeight="1" x14ac:dyDescent="0.2">
      <c r="A137" s="299"/>
      <c r="B137" s="295"/>
      <c r="C137" s="293"/>
      <c r="D137" s="290" t="s">
        <v>340</v>
      </c>
      <c r="E137" s="291"/>
      <c r="F137" s="290" t="s">
        <v>340</v>
      </c>
      <c r="G137" s="291"/>
      <c r="H137" s="292" t="str">
        <f t="shared" si="6"/>
        <v>_</v>
      </c>
      <c r="I137" s="292" t="str">
        <f t="shared" si="7"/>
        <v>_</v>
      </c>
      <c r="J137" s="582">
        <f t="shared" si="8"/>
        <v>0</v>
      </c>
    </row>
    <row r="138" spans="1:10" ht="18" customHeight="1" x14ac:dyDescent="0.2">
      <c r="A138" s="299"/>
      <c r="B138" s="295"/>
      <c r="C138" s="293"/>
      <c r="D138" s="290" t="s">
        <v>340</v>
      </c>
      <c r="E138" s="291"/>
      <c r="F138" s="290" t="s">
        <v>340</v>
      </c>
      <c r="G138" s="291"/>
      <c r="H138" s="292" t="str">
        <f t="shared" si="6"/>
        <v>_</v>
      </c>
      <c r="I138" s="292" t="str">
        <f t="shared" si="7"/>
        <v>_</v>
      </c>
      <c r="J138" s="582">
        <f t="shared" si="8"/>
        <v>0</v>
      </c>
    </row>
    <row r="139" spans="1:10" ht="18" customHeight="1" x14ac:dyDescent="0.2">
      <c r="A139" s="299"/>
      <c r="B139" s="295"/>
      <c r="C139" s="293"/>
      <c r="D139" s="290" t="s">
        <v>340</v>
      </c>
      <c r="E139" s="291"/>
      <c r="F139" s="290" t="s">
        <v>340</v>
      </c>
      <c r="G139" s="291"/>
      <c r="H139" s="292" t="str">
        <f t="shared" si="6"/>
        <v>_</v>
      </c>
      <c r="I139" s="292" t="str">
        <f t="shared" si="7"/>
        <v>_</v>
      </c>
      <c r="J139" s="582">
        <f t="shared" si="8"/>
        <v>0</v>
      </c>
    </row>
    <row r="140" spans="1:10" ht="18" customHeight="1" x14ac:dyDescent="0.2">
      <c r="A140" s="299"/>
      <c r="B140" s="295"/>
      <c r="C140" s="293"/>
      <c r="D140" s="290" t="s">
        <v>340</v>
      </c>
      <c r="E140" s="291"/>
      <c r="F140" s="290" t="s">
        <v>340</v>
      </c>
      <c r="G140" s="291"/>
      <c r="H140" s="292" t="str">
        <f t="shared" si="6"/>
        <v>_</v>
      </c>
      <c r="I140" s="292" t="str">
        <f t="shared" si="7"/>
        <v>_</v>
      </c>
      <c r="J140" s="582">
        <f t="shared" si="8"/>
        <v>0</v>
      </c>
    </row>
    <row r="141" spans="1:10" ht="18" customHeight="1" x14ac:dyDescent="0.2">
      <c r="A141" s="299"/>
      <c r="B141" s="295"/>
      <c r="C141" s="293"/>
      <c r="D141" s="290" t="s">
        <v>340</v>
      </c>
      <c r="E141" s="291"/>
      <c r="F141" s="290" t="s">
        <v>340</v>
      </c>
      <c r="G141" s="291"/>
      <c r="H141" s="292" t="str">
        <f t="shared" si="6"/>
        <v>_</v>
      </c>
      <c r="I141" s="292" t="str">
        <f t="shared" si="7"/>
        <v>_</v>
      </c>
      <c r="J141" s="582">
        <f t="shared" si="8"/>
        <v>0</v>
      </c>
    </row>
    <row r="142" spans="1:10" ht="18" customHeight="1" x14ac:dyDescent="0.2">
      <c r="A142" s="299"/>
      <c r="B142" s="295"/>
      <c r="C142" s="293"/>
      <c r="D142" s="290" t="s">
        <v>340</v>
      </c>
      <c r="E142" s="291"/>
      <c r="F142" s="290" t="s">
        <v>340</v>
      </c>
      <c r="G142" s="291"/>
      <c r="H142" s="292" t="str">
        <f t="shared" si="6"/>
        <v>_</v>
      </c>
      <c r="I142" s="292" t="str">
        <f t="shared" si="7"/>
        <v>_</v>
      </c>
      <c r="J142" s="582">
        <f t="shared" si="8"/>
        <v>0</v>
      </c>
    </row>
    <row r="143" spans="1:10" ht="18" customHeight="1" x14ac:dyDescent="0.2">
      <c r="A143" s="299"/>
      <c r="B143" s="295"/>
      <c r="C143" s="293"/>
      <c r="D143" s="290" t="s">
        <v>340</v>
      </c>
      <c r="E143" s="291"/>
      <c r="F143" s="290" t="s">
        <v>340</v>
      </c>
      <c r="G143" s="291"/>
      <c r="H143" s="292" t="str">
        <f t="shared" si="6"/>
        <v>_</v>
      </c>
      <c r="I143" s="292" t="str">
        <f t="shared" si="7"/>
        <v>_</v>
      </c>
      <c r="J143" s="582">
        <f t="shared" si="8"/>
        <v>0</v>
      </c>
    </row>
    <row r="144" spans="1:10" ht="18" customHeight="1" x14ac:dyDescent="0.2">
      <c r="A144" s="299"/>
      <c r="B144" s="295"/>
      <c r="C144" s="293"/>
      <c r="D144" s="290" t="s">
        <v>340</v>
      </c>
      <c r="E144" s="291"/>
      <c r="F144" s="290" t="s">
        <v>340</v>
      </c>
      <c r="G144" s="291"/>
      <c r="H144" s="292" t="str">
        <f t="shared" si="6"/>
        <v>_</v>
      </c>
      <c r="I144" s="292" t="str">
        <f t="shared" si="7"/>
        <v>_</v>
      </c>
      <c r="J144" s="582">
        <f t="shared" si="8"/>
        <v>0</v>
      </c>
    </row>
    <row r="145" spans="1:10" ht="18" customHeight="1" x14ac:dyDescent="0.2">
      <c r="A145" s="299"/>
      <c r="B145" s="295"/>
      <c r="C145" s="293"/>
      <c r="D145" s="290" t="s">
        <v>340</v>
      </c>
      <c r="E145" s="291"/>
      <c r="F145" s="290" t="s">
        <v>340</v>
      </c>
      <c r="G145" s="291"/>
      <c r="H145" s="292" t="str">
        <f t="shared" si="6"/>
        <v>_</v>
      </c>
      <c r="I145" s="292" t="str">
        <f t="shared" si="7"/>
        <v>_</v>
      </c>
      <c r="J145" s="582">
        <f t="shared" si="8"/>
        <v>0</v>
      </c>
    </row>
    <row r="146" spans="1:10" ht="18" customHeight="1" x14ac:dyDescent="0.2">
      <c r="A146" s="299"/>
      <c r="B146" s="295"/>
      <c r="C146" s="293"/>
      <c r="D146" s="290" t="s">
        <v>340</v>
      </c>
      <c r="E146" s="291"/>
      <c r="F146" s="290" t="s">
        <v>340</v>
      </c>
      <c r="G146" s="291"/>
      <c r="H146" s="292" t="str">
        <f t="shared" si="6"/>
        <v>_</v>
      </c>
      <c r="I146" s="292" t="str">
        <f t="shared" si="7"/>
        <v>_</v>
      </c>
      <c r="J146" s="582">
        <f t="shared" si="8"/>
        <v>0</v>
      </c>
    </row>
    <row r="147" spans="1:10" ht="18" customHeight="1" x14ac:dyDescent="0.2">
      <c r="A147" s="299"/>
      <c r="B147" s="295"/>
      <c r="C147" s="293"/>
      <c r="D147" s="290" t="s">
        <v>340</v>
      </c>
      <c r="E147" s="291"/>
      <c r="F147" s="290" t="s">
        <v>340</v>
      </c>
      <c r="G147" s="291"/>
      <c r="H147" s="292" t="str">
        <f t="shared" si="6"/>
        <v>_</v>
      </c>
      <c r="I147" s="292" t="str">
        <f t="shared" si="7"/>
        <v>_</v>
      </c>
      <c r="J147" s="582">
        <f t="shared" si="8"/>
        <v>0</v>
      </c>
    </row>
    <row r="148" spans="1:10" ht="18" customHeight="1" x14ac:dyDescent="0.2">
      <c r="A148" s="299"/>
      <c r="B148" s="295"/>
      <c r="C148" s="293"/>
      <c r="D148" s="290" t="s">
        <v>340</v>
      </c>
      <c r="E148" s="291"/>
      <c r="F148" s="290" t="s">
        <v>340</v>
      </c>
      <c r="G148" s="291"/>
      <c r="H148" s="292" t="str">
        <f t="shared" si="6"/>
        <v>_</v>
      </c>
      <c r="I148" s="292" t="str">
        <f t="shared" si="7"/>
        <v>_</v>
      </c>
      <c r="J148" s="582">
        <f t="shared" si="8"/>
        <v>0</v>
      </c>
    </row>
    <row r="149" spans="1:10" ht="18" customHeight="1" x14ac:dyDescent="0.2">
      <c r="A149" s="299"/>
      <c r="B149" s="295"/>
      <c r="C149" s="293"/>
      <c r="D149" s="290" t="s">
        <v>340</v>
      </c>
      <c r="E149" s="291"/>
      <c r="F149" s="290" t="s">
        <v>340</v>
      </c>
      <c r="G149" s="291"/>
      <c r="H149" s="292" t="str">
        <f t="shared" si="6"/>
        <v>_</v>
      </c>
      <c r="I149" s="292" t="str">
        <f t="shared" si="7"/>
        <v>_</v>
      </c>
      <c r="J149" s="582">
        <f t="shared" si="8"/>
        <v>0</v>
      </c>
    </row>
    <row r="150" spans="1:10" ht="18" customHeight="1" x14ac:dyDescent="0.2">
      <c r="A150" s="299"/>
      <c r="B150" s="295"/>
      <c r="C150" s="293"/>
      <c r="D150" s="290" t="s">
        <v>340</v>
      </c>
      <c r="E150" s="291"/>
      <c r="F150" s="290" t="s">
        <v>340</v>
      </c>
      <c r="G150" s="291"/>
      <c r="H150" s="292" t="str">
        <f t="shared" si="6"/>
        <v>_</v>
      </c>
      <c r="I150" s="292" t="str">
        <f t="shared" si="7"/>
        <v>_</v>
      </c>
      <c r="J150" s="582">
        <f t="shared" si="8"/>
        <v>0</v>
      </c>
    </row>
    <row r="151" spans="1:10" ht="18" customHeight="1" x14ac:dyDescent="0.2">
      <c r="A151" s="299"/>
      <c r="B151" s="295"/>
      <c r="C151" s="293"/>
      <c r="D151" s="290" t="s">
        <v>340</v>
      </c>
      <c r="E151" s="291"/>
      <c r="F151" s="290" t="s">
        <v>340</v>
      </c>
      <c r="G151" s="291"/>
      <c r="H151" s="292" t="str">
        <f t="shared" si="6"/>
        <v>_</v>
      </c>
      <c r="I151" s="292" t="str">
        <f t="shared" si="7"/>
        <v>_</v>
      </c>
      <c r="J151" s="582">
        <f t="shared" si="8"/>
        <v>0</v>
      </c>
    </row>
    <row r="152" spans="1:10" ht="18" customHeight="1" x14ac:dyDescent="0.2">
      <c r="A152" s="299"/>
      <c r="B152" s="295"/>
      <c r="C152" s="293"/>
      <c r="D152" s="290" t="s">
        <v>340</v>
      </c>
      <c r="E152" s="291"/>
      <c r="F152" s="290" t="s">
        <v>340</v>
      </c>
      <c r="G152" s="291"/>
      <c r="H152" s="292" t="str">
        <f t="shared" si="6"/>
        <v>_</v>
      </c>
      <c r="I152" s="292" t="str">
        <f t="shared" si="7"/>
        <v>_</v>
      </c>
      <c r="J152" s="582">
        <f t="shared" si="8"/>
        <v>0</v>
      </c>
    </row>
    <row r="153" spans="1:10" ht="18" customHeight="1" x14ac:dyDescent="0.2">
      <c r="A153" s="299"/>
      <c r="B153" s="295"/>
      <c r="C153" s="293"/>
      <c r="D153" s="290" t="s">
        <v>340</v>
      </c>
      <c r="E153" s="291"/>
      <c r="F153" s="290" t="s">
        <v>340</v>
      </c>
      <c r="G153" s="291"/>
      <c r="H153" s="292" t="str">
        <f t="shared" si="6"/>
        <v>_</v>
      </c>
      <c r="I153" s="292" t="str">
        <f t="shared" si="7"/>
        <v>_</v>
      </c>
      <c r="J153" s="582">
        <f t="shared" si="8"/>
        <v>0</v>
      </c>
    </row>
    <row r="154" spans="1:10" ht="18" customHeight="1" x14ac:dyDescent="0.2">
      <c r="A154" s="299"/>
      <c r="B154" s="295"/>
      <c r="C154" s="293"/>
      <c r="D154" s="290" t="s">
        <v>340</v>
      </c>
      <c r="E154" s="291"/>
      <c r="F154" s="290" t="s">
        <v>340</v>
      </c>
      <c r="G154" s="291"/>
      <c r="H154" s="292" t="str">
        <f t="shared" si="6"/>
        <v>_</v>
      </c>
      <c r="I154" s="292" t="str">
        <f t="shared" si="7"/>
        <v>_</v>
      </c>
      <c r="J154" s="582">
        <f t="shared" si="8"/>
        <v>0</v>
      </c>
    </row>
    <row r="155" spans="1:10" ht="18" customHeight="1" x14ac:dyDescent="0.2">
      <c r="A155" s="299"/>
      <c r="B155" s="295"/>
      <c r="C155" s="293"/>
      <c r="D155" s="290" t="s">
        <v>340</v>
      </c>
      <c r="E155" s="291"/>
      <c r="F155" s="290" t="s">
        <v>340</v>
      </c>
      <c r="G155" s="291"/>
      <c r="H155" s="292" t="str">
        <f t="shared" si="6"/>
        <v>_</v>
      </c>
      <c r="I155" s="292" t="str">
        <f t="shared" si="7"/>
        <v>_</v>
      </c>
      <c r="J155" s="582">
        <f t="shared" si="8"/>
        <v>0</v>
      </c>
    </row>
    <row r="156" spans="1:10" ht="18" customHeight="1" x14ac:dyDescent="0.2">
      <c r="A156" s="299"/>
      <c r="B156" s="295"/>
      <c r="C156" s="293"/>
      <c r="D156" s="290" t="s">
        <v>340</v>
      </c>
      <c r="E156" s="291"/>
      <c r="F156" s="290" t="s">
        <v>340</v>
      </c>
      <c r="G156" s="291"/>
      <c r="H156" s="292" t="str">
        <f t="shared" si="6"/>
        <v>_</v>
      </c>
      <c r="I156" s="292" t="str">
        <f t="shared" si="7"/>
        <v>_</v>
      </c>
      <c r="J156" s="582">
        <f t="shared" si="8"/>
        <v>0</v>
      </c>
    </row>
    <row r="157" spans="1:10" ht="18" customHeight="1" x14ac:dyDescent="0.2">
      <c r="A157" s="299"/>
      <c r="B157" s="295"/>
      <c r="C157" s="293"/>
      <c r="D157" s="290" t="s">
        <v>340</v>
      </c>
      <c r="E157" s="291"/>
      <c r="F157" s="290" t="s">
        <v>340</v>
      </c>
      <c r="G157" s="291"/>
      <c r="H157" s="292" t="str">
        <f t="shared" si="6"/>
        <v>_</v>
      </c>
      <c r="I157" s="292" t="str">
        <f t="shared" si="7"/>
        <v>_</v>
      </c>
      <c r="J157" s="582">
        <f t="shared" si="8"/>
        <v>0</v>
      </c>
    </row>
    <row r="158" spans="1:10" ht="18" customHeight="1" x14ac:dyDescent="0.2">
      <c r="A158" s="299"/>
      <c r="B158" s="295"/>
      <c r="C158" s="293"/>
      <c r="D158" s="290" t="s">
        <v>340</v>
      </c>
      <c r="E158" s="291"/>
      <c r="F158" s="290" t="s">
        <v>340</v>
      </c>
      <c r="G158" s="291"/>
      <c r="H158" s="292" t="str">
        <f t="shared" si="6"/>
        <v>_</v>
      </c>
      <c r="I158" s="292" t="str">
        <f t="shared" si="7"/>
        <v>_</v>
      </c>
      <c r="J158" s="582">
        <f t="shared" si="8"/>
        <v>0</v>
      </c>
    </row>
    <row r="159" spans="1:10" ht="18" customHeight="1" x14ac:dyDescent="0.2">
      <c r="A159" s="299"/>
      <c r="B159" s="295"/>
      <c r="C159" s="293"/>
      <c r="D159" s="290" t="s">
        <v>340</v>
      </c>
      <c r="E159" s="291"/>
      <c r="F159" s="290" t="s">
        <v>340</v>
      </c>
      <c r="G159" s="291"/>
      <c r="H159" s="292" t="str">
        <f t="shared" si="6"/>
        <v>_</v>
      </c>
      <c r="I159" s="292" t="str">
        <f t="shared" si="7"/>
        <v>_</v>
      </c>
      <c r="J159" s="582">
        <f t="shared" si="8"/>
        <v>0</v>
      </c>
    </row>
    <row r="160" spans="1:10" ht="18" customHeight="1" x14ac:dyDescent="0.2">
      <c r="A160" s="299"/>
      <c r="B160" s="295"/>
      <c r="C160" s="293"/>
      <c r="D160" s="290" t="s">
        <v>340</v>
      </c>
      <c r="E160" s="291"/>
      <c r="F160" s="290" t="s">
        <v>340</v>
      </c>
      <c r="G160" s="291"/>
      <c r="H160" s="292" t="str">
        <f t="shared" si="6"/>
        <v>_</v>
      </c>
      <c r="I160" s="292" t="str">
        <f t="shared" si="7"/>
        <v>_</v>
      </c>
      <c r="J160" s="582">
        <f t="shared" si="8"/>
        <v>0</v>
      </c>
    </row>
    <row r="161" spans="1:10" ht="18" customHeight="1" x14ac:dyDescent="0.2">
      <c r="A161" s="299"/>
      <c r="B161" s="295"/>
      <c r="C161" s="293"/>
      <c r="D161" s="290" t="s">
        <v>340</v>
      </c>
      <c r="E161" s="291"/>
      <c r="F161" s="290" t="s">
        <v>340</v>
      </c>
      <c r="G161" s="291"/>
      <c r="H161" s="292" t="str">
        <f t="shared" si="6"/>
        <v>_</v>
      </c>
      <c r="I161" s="292" t="str">
        <f t="shared" si="7"/>
        <v>_</v>
      </c>
      <c r="J161" s="582">
        <f t="shared" si="8"/>
        <v>0</v>
      </c>
    </row>
    <row r="162" spans="1:10" ht="18" customHeight="1" x14ac:dyDescent="0.2">
      <c r="A162" s="299"/>
      <c r="B162" s="295"/>
      <c r="C162" s="293"/>
      <c r="D162" s="290" t="s">
        <v>340</v>
      </c>
      <c r="E162" s="291"/>
      <c r="F162" s="290" t="s">
        <v>340</v>
      </c>
      <c r="G162" s="291"/>
      <c r="H162" s="292" t="str">
        <f t="shared" si="6"/>
        <v>_</v>
      </c>
      <c r="I162" s="292" t="str">
        <f t="shared" si="7"/>
        <v>_</v>
      </c>
      <c r="J162" s="582">
        <f t="shared" si="8"/>
        <v>0</v>
      </c>
    </row>
    <row r="163" spans="1:10" ht="18" customHeight="1" x14ac:dyDescent="0.2">
      <c r="A163" s="299"/>
      <c r="B163" s="295"/>
      <c r="C163" s="293"/>
      <c r="D163" s="290" t="s">
        <v>340</v>
      </c>
      <c r="E163" s="291"/>
      <c r="F163" s="290" t="s">
        <v>340</v>
      </c>
      <c r="G163" s="291"/>
      <c r="H163" s="292" t="str">
        <f t="shared" si="6"/>
        <v>_</v>
      </c>
      <c r="I163" s="292" t="str">
        <f t="shared" si="7"/>
        <v>_</v>
      </c>
      <c r="J163" s="582">
        <f t="shared" si="8"/>
        <v>0</v>
      </c>
    </row>
    <row r="164" spans="1:10" ht="18" customHeight="1" x14ac:dyDescent="0.2">
      <c r="A164" s="299"/>
      <c r="B164" s="295"/>
      <c r="C164" s="293"/>
      <c r="D164" s="290" t="s">
        <v>340</v>
      </c>
      <c r="E164" s="291"/>
      <c r="F164" s="290" t="s">
        <v>340</v>
      </c>
      <c r="G164" s="291"/>
      <c r="H164" s="292" t="str">
        <f t="shared" si="6"/>
        <v>_</v>
      </c>
      <c r="I164" s="292" t="str">
        <f t="shared" si="7"/>
        <v>_</v>
      </c>
      <c r="J164" s="582">
        <f t="shared" si="8"/>
        <v>0</v>
      </c>
    </row>
    <row r="165" spans="1:10" ht="18" customHeight="1" x14ac:dyDescent="0.2">
      <c r="A165" s="299"/>
      <c r="B165" s="295"/>
      <c r="C165" s="293"/>
      <c r="D165" s="290" t="s">
        <v>340</v>
      </c>
      <c r="E165" s="291"/>
      <c r="F165" s="290" t="s">
        <v>340</v>
      </c>
      <c r="G165" s="291"/>
      <c r="H165" s="292" t="str">
        <f t="shared" si="6"/>
        <v>_</v>
      </c>
      <c r="I165" s="292" t="str">
        <f t="shared" si="7"/>
        <v>_</v>
      </c>
      <c r="J165" s="582">
        <f t="shared" si="8"/>
        <v>0</v>
      </c>
    </row>
    <row r="166" spans="1:10" ht="18" customHeight="1" x14ac:dyDescent="0.2">
      <c r="A166" s="299"/>
      <c r="B166" s="295"/>
      <c r="C166" s="293"/>
      <c r="D166" s="290" t="s">
        <v>340</v>
      </c>
      <c r="E166" s="291"/>
      <c r="F166" s="290" t="s">
        <v>340</v>
      </c>
      <c r="G166" s="291"/>
      <c r="H166" s="292" t="str">
        <f t="shared" si="6"/>
        <v>_</v>
      </c>
      <c r="I166" s="292" t="str">
        <f t="shared" si="7"/>
        <v>_</v>
      </c>
      <c r="J166" s="582">
        <f t="shared" si="8"/>
        <v>0</v>
      </c>
    </row>
    <row r="167" spans="1:10" ht="18" customHeight="1" x14ac:dyDescent="0.2">
      <c r="A167" s="299"/>
      <c r="B167" s="295"/>
      <c r="C167" s="293"/>
      <c r="D167" s="290" t="s">
        <v>340</v>
      </c>
      <c r="E167" s="291"/>
      <c r="F167" s="290" t="s">
        <v>340</v>
      </c>
      <c r="G167" s="291"/>
      <c r="H167" s="292" t="str">
        <f t="shared" si="6"/>
        <v>_</v>
      </c>
      <c r="I167" s="292" t="str">
        <f t="shared" si="7"/>
        <v>_</v>
      </c>
      <c r="J167" s="582">
        <f t="shared" si="8"/>
        <v>0</v>
      </c>
    </row>
    <row r="168" spans="1:10" ht="18" customHeight="1" x14ac:dyDescent="0.2">
      <c r="A168" s="299"/>
      <c r="B168" s="295"/>
      <c r="C168" s="293"/>
      <c r="D168" s="290" t="s">
        <v>340</v>
      </c>
      <c r="E168" s="291"/>
      <c r="F168" s="290" t="s">
        <v>340</v>
      </c>
      <c r="G168" s="291"/>
      <c r="H168" s="292" t="str">
        <f t="shared" si="6"/>
        <v>_</v>
      </c>
      <c r="I168" s="292" t="str">
        <f t="shared" si="7"/>
        <v>_</v>
      </c>
      <c r="J168" s="582">
        <f t="shared" si="8"/>
        <v>0</v>
      </c>
    </row>
    <row r="169" spans="1:10" ht="18" customHeight="1" x14ac:dyDescent="0.2">
      <c r="A169" s="299"/>
      <c r="B169" s="295"/>
      <c r="C169" s="293"/>
      <c r="D169" s="290" t="s">
        <v>340</v>
      </c>
      <c r="E169" s="291"/>
      <c r="F169" s="290" t="s">
        <v>340</v>
      </c>
      <c r="G169" s="291"/>
      <c r="H169" s="292" t="str">
        <f t="shared" si="6"/>
        <v>_</v>
      </c>
      <c r="I169" s="292" t="str">
        <f t="shared" si="7"/>
        <v>_</v>
      </c>
      <c r="J169" s="582">
        <f t="shared" si="8"/>
        <v>0</v>
      </c>
    </row>
    <row r="170" spans="1:10" ht="18" customHeight="1" x14ac:dyDescent="0.2">
      <c r="A170" s="299"/>
      <c r="B170" s="295"/>
      <c r="C170" s="293"/>
      <c r="D170" s="290" t="s">
        <v>340</v>
      </c>
      <c r="E170" s="291"/>
      <c r="F170" s="290" t="s">
        <v>340</v>
      </c>
      <c r="G170" s="291"/>
      <c r="H170" s="292" t="str">
        <f t="shared" si="6"/>
        <v>_</v>
      </c>
      <c r="I170" s="292" t="str">
        <f t="shared" si="7"/>
        <v>_</v>
      </c>
      <c r="J170" s="582">
        <f t="shared" si="8"/>
        <v>0</v>
      </c>
    </row>
    <row r="171" spans="1:10" ht="18" customHeight="1" x14ac:dyDescent="0.2">
      <c r="A171" s="299"/>
      <c r="B171" s="295"/>
      <c r="C171" s="293"/>
      <c r="D171" s="290" t="s">
        <v>340</v>
      </c>
      <c r="E171" s="291"/>
      <c r="F171" s="290" t="s">
        <v>340</v>
      </c>
      <c r="G171" s="291"/>
      <c r="H171" s="292" t="str">
        <f t="shared" si="6"/>
        <v>_</v>
      </c>
      <c r="I171" s="292" t="str">
        <f t="shared" si="7"/>
        <v>_</v>
      </c>
      <c r="J171" s="582">
        <f t="shared" si="8"/>
        <v>0</v>
      </c>
    </row>
    <row r="172" spans="1:10" ht="18" customHeight="1" x14ac:dyDescent="0.2">
      <c r="A172" s="299"/>
      <c r="B172" s="295"/>
      <c r="C172" s="293"/>
      <c r="D172" s="290" t="s">
        <v>340</v>
      </c>
      <c r="E172" s="291"/>
      <c r="F172" s="290" t="s">
        <v>340</v>
      </c>
      <c r="G172" s="291"/>
      <c r="H172" s="292" t="str">
        <f t="shared" si="6"/>
        <v>_</v>
      </c>
      <c r="I172" s="292" t="str">
        <f t="shared" si="7"/>
        <v>_</v>
      </c>
      <c r="J172" s="582">
        <f t="shared" si="8"/>
        <v>0</v>
      </c>
    </row>
    <row r="173" spans="1:10" ht="18" customHeight="1" x14ac:dyDescent="0.2">
      <c r="A173" s="299"/>
      <c r="B173" s="295"/>
      <c r="C173" s="293"/>
      <c r="D173" s="290" t="s">
        <v>340</v>
      </c>
      <c r="E173" s="291"/>
      <c r="F173" s="290" t="s">
        <v>340</v>
      </c>
      <c r="G173" s="291"/>
      <c r="H173" s="292" t="str">
        <f t="shared" si="6"/>
        <v>_</v>
      </c>
      <c r="I173" s="292" t="str">
        <f t="shared" si="7"/>
        <v>_</v>
      </c>
      <c r="J173" s="582">
        <f t="shared" si="8"/>
        <v>0</v>
      </c>
    </row>
    <row r="174" spans="1:10" ht="18" customHeight="1" x14ac:dyDescent="0.2">
      <c r="A174" s="299"/>
      <c r="B174" s="295"/>
      <c r="C174" s="293"/>
      <c r="D174" s="290" t="s">
        <v>340</v>
      </c>
      <c r="E174" s="291"/>
      <c r="F174" s="290" t="s">
        <v>340</v>
      </c>
      <c r="G174" s="291"/>
      <c r="H174" s="292" t="str">
        <f t="shared" si="6"/>
        <v>_</v>
      </c>
      <c r="I174" s="292" t="str">
        <f t="shared" si="7"/>
        <v>_</v>
      </c>
      <c r="J174" s="582">
        <f t="shared" si="8"/>
        <v>0</v>
      </c>
    </row>
    <row r="175" spans="1:10" ht="18" customHeight="1" x14ac:dyDescent="0.2">
      <c r="A175" s="299"/>
      <c r="B175" s="295"/>
      <c r="C175" s="293"/>
      <c r="D175" s="290" t="s">
        <v>340</v>
      </c>
      <c r="E175" s="291"/>
      <c r="F175" s="290" t="s">
        <v>340</v>
      </c>
      <c r="G175" s="291"/>
      <c r="H175" s="292" t="str">
        <f t="shared" si="6"/>
        <v>_</v>
      </c>
      <c r="I175" s="292" t="str">
        <f t="shared" si="7"/>
        <v>_</v>
      </c>
      <c r="J175" s="582">
        <f t="shared" si="8"/>
        <v>0</v>
      </c>
    </row>
    <row r="176" spans="1:10" ht="18" customHeight="1" x14ac:dyDescent="0.2">
      <c r="A176" s="299"/>
      <c r="B176" s="295"/>
      <c r="C176" s="293"/>
      <c r="D176" s="290" t="s">
        <v>340</v>
      </c>
      <c r="E176" s="291"/>
      <c r="F176" s="290" t="s">
        <v>340</v>
      </c>
      <c r="G176" s="291"/>
      <c r="H176" s="292" t="str">
        <f t="shared" si="6"/>
        <v>_</v>
      </c>
      <c r="I176" s="292" t="str">
        <f t="shared" si="7"/>
        <v>_</v>
      </c>
      <c r="J176" s="582">
        <f t="shared" si="8"/>
        <v>0</v>
      </c>
    </row>
    <row r="177" spans="1:10" ht="18" customHeight="1" x14ac:dyDescent="0.2">
      <c r="A177" s="299"/>
      <c r="B177" s="295"/>
      <c r="C177" s="293"/>
      <c r="D177" s="290" t="s">
        <v>340</v>
      </c>
      <c r="E177" s="291"/>
      <c r="F177" s="290" t="s">
        <v>340</v>
      </c>
      <c r="G177" s="291"/>
      <c r="H177" s="292" t="str">
        <f t="shared" si="6"/>
        <v>_</v>
      </c>
      <c r="I177" s="292" t="str">
        <f t="shared" si="7"/>
        <v>_</v>
      </c>
      <c r="J177" s="582">
        <f t="shared" si="8"/>
        <v>0</v>
      </c>
    </row>
    <row r="178" spans="1:10" ht="18" customHeight="1" x14ac:dyDescent="0.2">
      <c r="A178" s="299"/>
      <c r="B178" s="295"/>
      <c r="C178" s="293"/>
      <c r="D178" s="290" t="s">
        <v>340</v>
      </c>
      <c r="E178" s="291"/>
      <c r="F178" s="290" t="s">
        <v>340</v>
      </c>
      <c r="G178" s="291"/>
      <c r="H178" s="292" t="str">
        <f t="shared" si="6"/>
        <v>_</v>
      </c>
      <c r="I178" s="292" t="str">
        <f t="shared" si="7"/>
        <v>_</v>
      </c>
      <c r="J178" s="582">
        <f t="shared" si="8"/>
        <v>0</v>
      </c>
    </row>
    <row r="179" spans="1:10" ht="18" customHeight="1" x14ac:dyDescent="0.2">
      <c r="A179" s="299"/>
      <c r="B179" s="295"/>
      <c r="C179" s="293"/>
      <c r="D179" s="290" t="s">
        <v>340</v>
      </c>
      <c r="E179" s="291"/>
      <c r="F179" s="290" t="s">
        <v>340</v>
      </c>
      <c r="G179" s="291"/>
      <c r="H179" s="292" t="str">
        <f t="shared" si="6"/>
        <v>_</v>
      </c>
      <c r="I179" s="292" t="str">
        <f t="shared" si="7"/>
        <v>_</v>
      </c>
      <c r="J179" s="582">
        <f t="shared" si="8"/>
        <v>0</v>
      </c>
    </row>
    <row r="180" spans="1:10" ht="18" customHeight="1" x14ac:dyDescent="0.2">
      <c r="A180" s="299"/>
      <c r="B180" s="295"/>
      <c r="C180" s="293"/>
      <c r="D180" s="290" t="s">
        <v>340</v>
      </c>
      <c r="E180" s="291"/>
      <c r="F180" s="290" t="s">
        <v>340</v>
      </c>
      <c r="G180" s="291"/>
      <c r="H180" s="292" t="str">
        <f t="shared" si="6"/>
        <v>_</v>
      </c>
      <c r="I180" s="292" t="str">
        <f t="shared" si="7"/>
        <v>_</v>
      </c>
      <c r="J180" s="582">
        <f t="shared" si="8"/>
        <v>0</v>
      </c>
    </row>
    <row r="181" spans="1:10" ht="18" customHeight="1" x14ac:dyDescent="0.2">
      <c r="A181" s="299"/>
      <c r="B181" s="295"/>
      <c r="C181" s="293"/>
      <c r="D181" s="290" t="s">
        <v>340</v>
      </c>
      <c r="E181" s="291"/>
      <c r="F181" s="290" t="s">
        <v>340</v>
      </c>
      <c r="G181" s="291"/>
      <c r="H181" s="292" t="str">
        <f t="shared" si="6"/>
        <v>_</v>
      </c>
      <c r="I181" s="292" t="str">
        <f t="shared" si="7"/>
        <v>_</v>
      </c>
      <c r="J181" s="582">
        <f t="shared" si="8"/>
        <v>0</v>
      </c>
    </row>
    <row r="182" spans="1:10" ht="18" customHeight="1" x14ac:dyDescent="0.2">
      <c r="A182" s="299"/>
      <c r="B182" s="295"/>
      <c r="C182" s="293"/>
      <c r="D182" s="290" t="s">
        <v>340</v>
      </c>
      <c r="E182" s="291"/>
      <c r="F182" s="290" t="s">
        <v>340</v>
      </c>
      <c r="G182" s="291"/>
      <c r="H182" s="292" t="str">
        <f t="shared" si="6"/>
        <v>_</v>
      </c>
      <c r="I182" s="292" t="str">
        <f t="shared" si="7"/>
        <v>_</v>
      </c>
      <c r="J182" s="582">
        <f t="shared" si="8"/>
        <v>0</v>
      </c>
    </row>
    <row r="183" spans="1:10" ht="18" customHeight="1" x14ac:dyDescent="0.2">
      <c r="A183" s="299"/>
      <c r="B183" s="295"/>
      <c r="C183" s="293"/>
      <c r="D183" s="290" t="s">
        <v>340</v>
      </c>
      <c r="E183" s="291"/>
      <c r="F183" s="290" t="s">
        <v>340</v>
      </c>
      <c r="G183" s="291"/>
      <c r="H183" s="292" t="str">
        <f t="shared" si="6"/>
        <v>_</v>
      </c>
      <c r="I183" s="292" t="str">
        <f t="shared" si="7"/>
        <v>_</v>
      </c>
      <c r="J183" s="582">
        <f t="shared" si="8"/>
        <v>0</v>
      </c>
    </row>
    <row r="184" spans="1:10" ht="18" customHeight="1" x14ac:dyDescent="0.2">
      <c r="A184" s="299"/>
      <c r="B184" s="295"/>
      <c r="C184" s="293"/>
      <c r="D184" s="290" t="s">
        <v>340</v>
      </c>
      <c r="E184" s="291"/>
      <c r="F184" s="290" t="s">
        <v>340</v>
      </c>
      <c r="G184" s="291"/>
      <c r="H184" s="292" t="str">
        <f t="shared" si="6"/>
        <v>_</v>
      </c>
      <c r="I184" s="292" t="str">
        <f t="shared" si="7"/>
        <v>_</v>
      </c>
      <c r="J184" s="582">
        <f t="shared" si="8"/>
        <v>0</v>
      </c>
    </row>
    <row r="185" spans="1:10" ht="18" customHeight="1" x14ac:dyDescent="0.2">
      <c r="A185" s="299"/>
      <c r="B185" s="295"/>
      <c r="C185" s="293"/>
      <c r="D185" s="290" t="s">
        <v>340</v>
      </c>
      <c r="E185" s="291"/>
      <c r="F185" s="290" t="s">
        <v>340</v>
      </c>
      <c r="G185" s="291"/>
      <c r="H185" s="292" t="str">
        <f t="shared" si="6"/>
        <v>_</v>
      </c>
      <c r="I185" s="292" t="str">
        <f t="shared" si="7"/>
        <v>_</v>
      </c>
      <c r="J185" s="582">
        <f t="shared" si="8"/>
        <v>0</v>
      </c>
    </row>
    <row r="186" spans="1:10" ht="18" customHeight="1" x14ac:dyDescent="0.2">
      <c r="A186" s="299"/>
      <c r="B186" s="295"/>
      <c r="C186" s="293"/>
      <c r="D186" s="290" t="s">
        <v>340</v>
      </c>
      <c r="E186" s="291"/>
      <c r="F186" s="290" t="s">
        <v>340</v>
      </c>
      <c r="G186" s="291"/>
      <c r="H186" s="292" t="str">
        <f t="shared" si="6"/>
        <v>_</v>
      </c>
      <c r="I186" s="292" t="str">
        <f t="shared" si="7"/>
        <v>_</v>
      </c>
      <c r="J186" s="582">
        <f t="shared" si="8"/>
        <v>0</v>
      </c>
    </row>
    <row r="187" spans="1:10" ht="18" customHeight="1" x14ac:dyDescent="0.2">
      <c r="A187" s="299"/>
      <c r="B187" s="295"/>
      <c r="C187" s="293"/>
      <c r="D187" s="290" t="s">
        <v>340</v>
      </c>
      <c r="E187" s="291"/>
      <c r="F187" s="290" t="s">
        <v>340</v>
      </c>
      <c r="G187" s="291"/>
      <c r="H187" s="292" t="str">
        <f t="shared" si="6"/>
        <v>_</v>
      </c>
      <c r="I187" s="292" t="str">
        <f t="shared" si="7"/>
        <v>_</v>
      </c>
      <c r="J187" s="582">
        <f t="shared" si="8"/>
        <v>0</v>
      </c>
    </row>
    <row r="188" spans="1:10" ht="18" customHeight="1" x14ac:dyDescent="0.2">
      <c r="A188" s="299"/>
      <c r="B188" s="295"/>
      <c r="C188" s="293"/>
      <c r="D188" s="290" t="s">
        <v>340</v>
      </c>
      <c r="E188" s="291"/>
      <c r="F188" s="290" t="s">
        <v>340</v>
      </c>
      <c r="G188" s="291"/>
      <c r="H188" s="292" t="str">
        <f t="shared" si="6"/>
        <v>_</v>
      </c>
      <c r="I188" s="292" t="str">
        <f t="shared" si="7"/>
        <v>_</v>
      </c>
      <c r="J188" s="582">
        <f t="shared" si="8"/>
        <v>0</v>
      </c>
    </row>
    <row r="189" spans="1:10" ht="18" customHeight="1" x14ac:dyDescent="0.2">
      <c r="A189" s="299"/>
      <c r="B189" s="295"/>
      <c r="C189" s="293"/>
      <c r="D189" s="290" t="s">
        <v>340</v>
      </c>
      <c r="E189" s="291"/>
      <c r="F189" s="290" t="s">
        <v>340</v>
      </c>
      <c r="G189" s="291"/>
      <c r="H189" s="292" t="str">
        <f t="shared" si="6"/>
        <v>_</v>
      </c>
      <c r="I189" s="292" t="str">
        <f t="shared" si="7"/>
        <v>_</v>
      </c>
      <c r="J189" s="582">
        <f t="shared" si="8"/>
        <v>0</v>
      </c>
    </row>
    <row r="190" spans="1:10" ht="18" customHeight="1" x14ac:dyDescent="0.2">
      <c r="A190" s="299"/>
      <c r="B190" s="295"/>
      <c r="C190" s="293"/>
      <c r="D190" s="290" t="s">
        <v>340</v>
      </c>
      <c r="E190" s="291"/>
      <c r="F190" s="290" t="s">
        <v>340</v>
      </c>
      <c r="G190" s="291"/>
      <c r="H190" s="292" t="str">
        <f t="shared" si="6"/>
        <v>_</v>
      </c>
      <c r="I190" s="292" t="str">
        <f t="shared" si="7"/>
        <v>_</v>
      </c>
      <c r="J190" s="582">
        <f t="shared" si="8"/>
        <v>0</v>
      </c>
    </row>
    <row r="191" spans="1:10" ht="18" customHeight="1" x14ac:dyDescent="0.2">
      <c r="A191" s="299"/>
      <c r="B191" s="295"/>
      <c r="C191" s="293"/>
      <c r="D191" s="290" t="s">
        <v>340</v>
      </c>
      <c r="E191" s="291"/>
      <c r="F191" s="290" t="s">
        <v>340</v>
      </c>
      <c r="G191" s="291"/>
      <c r="H191" s="292" t="str">
        <f t="shared" si="6"/>
        <v>_</v>
      </c>
      <c r="I191" s="292" t="str">
        <f t="shared" si="7"/>
        <v>_</v>
      </c>
      <c r="J191" s="582">
        <f t="shared" si="8"/>
        <v>0</v>
      </c>
    </row>
    <row r="192" spans="1:10" ht="18" customHeight="1" x14ac:dyDescent="0.2">
      <c r="A192" s="299"/>
      <c r="B192" s="295"/>
      <c r="C192" s="293"/>
      <c r="D192" s="290" t="s">
        <v>340</v>
      </c>
      <c r="E192" s="291"/>
      <c r="F192" s="290" t="s">
        <v>340</v>
      </c>
      <c r="G192" s="291"/>
      <c r="H192" s="292" t="str">
        <f t="shared" si="6"/>
        <v>_</v>
      </c>
      <c r="I192" s="292" t="str">
        <f t="shared" si="7"/>
        <v>_</v>
      </c>
      <c r="J192" s="582">
        <f t="shared" si="8"/>
        <v>0</v>
      </c>
    </row>
    <row r="193" spans="1:10" ht="18" customHeight="1" x14ac:dyDescent="0.2">
      <c r="A193" s="299"/>
      <c r="B193" s="295"/>
      <c r="C193" s="293"/>
      <c r="D193" s="290" t="s">
        <v>340</v>
      </c>
      <c r="E193" s="291"/>
      <c r="F193" s="290" t="s">
        <v>340</v>
      </c>
      <c r="G193" s="291"/>
      <c r="H193" s="292" t="str">
        <f t="shared" si="6"/>
        <v>_</v>
      </c>
      <c r="I193" s="292" t="str">
        <f t="shared" si="7"/>
        <v>_</v>
      </c>
      <c r="J193" s="582">
        <f t="shared" si="8"/>
        <v>0</v>
      </c>
    </row>
    <row r="194" spans="1:10" ht="18" customHeight="1" x14ac:dyDescent="0.2">
      <c r="A194" s="299"/>
      <c r="B194" s="295"/>
      <c r="C194" s="293"/>
      <c r="D194" s="290" t="s">
        <v>340</v>
      </c>
      <c r="E194" s="291"/>
      <c r="F194" s="290" t="s">
        <v>340</v>
      </c>
      <c r="G194" s="291"/>
      <c r="H194" s="292" t="str">
        <f t="shared" si="6"/>
        <v>_</v>
      </c>
      <c r="I194" s="292" t="str">
        <f t="shared" si="7"/>
        <v>_</v>
      </c>
      <c r="J194" s="582">
        <f t="shared" si="8"/>
        <v>0</v>
      </c>
    </row>
    <row r="195" spans="1:10" ht="18" customHeight="1" x14ac:dyDescent="0.2">
      <c r="A195" s="299"/>
      <c r="B195" s="295"/>
      <c r="C195" s="293"/>
      <c r="D195" s="290" t="s">
        <v>340</v>
      </c>
      <c r="E195" s="291"/>
      <c r="F195" s="290" t="s">
        <v>340</v>
      </c>
      <c r="G195" s="291"/>
      <c r="H195" s="292" t="str">
        <f t="shared" si="6"/>
        <v>_</v>
      </c>
      <c r="I195" s="292" t="str">
        <f t="shared" si="7"/>
        <v>_</v>
      </c>
      <c r="J195" s="582">
        <f t="shared" si="8"/>
        <v>0</v>
      </c>
    </row>
    <row r="196" spans="1:10" ht="18" customHeight="1" x14ac:dyDescent="0.2">
      <c r="A196" s="299"/>
      <c r="B196" s="295"/>
      <c r="C196" s="293"/>
      <c r="D196" s="290" t="s">
        <v>340</v>
      </c>
      <c r="E196" s="291"/>
      <c r="F196" s="290" t="s">
        <v>340</v>
      </c>
      <c r="G196" s="291"/>
      <c r="H196" s="292" t="str">
        <f t="shared" si="6"/>
        <v>_</v>
      </c>
      <c r="I196" s="292" t="str">
        <f t="shared" si="7"/>
        <v>_</v>
      </c>
      <c r="J196" s="582">
        <f t="shared" si="8"/>
        <v>0</v>
      </c>
    </row>
    <row r="197" spans="1:10" ht="18" customHeight="1" x14ac:dyDescent="0.2">
      <c r="A197" s="299"/>
      <c r="B197" s="295"/>
      <c r="C197" s="293"/>
      <c r="D197" s="290" t="s">
        <v>340</v>
      </c>
      <c r="E197" s="291"/>
      <c r="F197" s="290" t="s">
        <v>340</v>
      </c>
      <c r="G197" s="291"/>
      <c r="H197" s="292" t="str">
        <f t="shared" si="6"/>
        <v>_</v>
      </c>
      <c r="I197" s="292" t="str">
        <f t="shared" si="7"/>
        <v>_</v>
      </c>
      <c r="J197" s="582">
        <f t="shared" si="8"/>
        <v>0</v>
      </c>
    </row>
    <row r="198" spans="1:10" ht="18" customHeight="1" x14ac:dyDescent="0.2">
      <c r="A198" s="299"/>
      <c r="B198" s="295"/>
      <c r="C198" s="293"/>
      <c r="D198" s="290" t="s">
        <v>340</v>
      </c>
      <c r="E198" s="291"/>
      <c r="F198" s="290" t="s">
        <v>340</v>
      </c>
      <c r="G198" s="291"/>
      <c r="H198" s="292" t="str">
        <f t="shared" ref="H198:H261" si="9">CONCATENATE(A198,"_",LEFT(E198,2))</f>
        <v>_</v>
      </c>
      <c r="I198" s="292" t="str">
        <f t="shared" ref="I198:I261" si="10">CONCATENATE(A198,"_",LEFT(G198, 2))</f>
        <v>_</v>
      </c>
      <c r="J198" s="582">
        <f t="shared" ref="J198:J261" si="11" xml:space="preserve"> J197+N(D198)-N(F198)</f>
        <v>0</v>
      </c>
    </row>
    <row r="199" spans="1:10" ht="18" customHeight="1" x14ac:dyDescent="0.2">
      <c r="A199" s="299"/>
      <c r="B199" s="295"/>
      <c r="C199" s="293"/>
      <c r="D199" s="290" t="s">
        <v>340</v>
      </c>
      <c r="E199" s="291"/>
      <c r="F199" s="290" t="s">
        <v>340</v>
      </c>
      <c r="G199" s="291"/>
      <c r="H199" s="292" t="str">
        <f t="shared" si="9"/>
        <v>_</v>
      </c>
      <c r="I199" s="292" t="str">
        <f t="shared" si="10"/>
        <v>_</v>
      </c>
      <c r="J199" s="582">
        <f t="shared" si="11"/>
        <v>0</v>
      </c>
    </row>
    <row r="200" spans="1:10" ht="18" customHeight="1" x14ac:dyDescent="0.2">
      <c r="A200" s="299"/>
      <c r="B200" s="295"/>
      <c r="C200" s="293"/>
      <c r="D200" s="290" t="s">
        <v>340</v>
      </c>
      <c r="E200" s="291"/>
      <c r="F200" s="290" t="s">
        <v>340</v>
      </c>
      <c r="G200" s="291"/>
      <c r="H200" s="292" t="str">
        <f t="shared" si="9"/>
        <v>_</v>
      </c>
      <c r="I200" s="292" t="str">
        <f t="shared" si="10"/>
        <v>_</v>
      </c>
      <c r="J200" s="582">
        <f t="shared" si="11"/>
        <v>0</v>
      </c>
    </row>
    <row r="201" spans="1:10" ht="18" customHeight="1" x14ac:dyDescent="0.2">
      <c r="A201" s="299"/>
      <c r="B201" s="295"/>
      <c r="C201" s="293"/>
      <c r="D201" s="290" t="s">
        <v>340</v>
      </c>
      <c r="E201" s="291"/>
      <c r="F201" s="290" t="s">
        <v>340</v>
      </c>
      <c r="G201" s="291"/>
      <c r="H201" s="292" t="str">
        <f t="shared" si="9"/>
        <v>_</v>
      </c>
      <c r="I201" s="292" t="str">
        <f t="shared" si="10"/>
        <v>_</v>
      </c>
      <c r="J201" s="582">
        <f t="shared" si="11"/>
        <v>0</v>
      </c>
    </row>
    <row r="202" spans="1:10" ht="18" customHeight="1" x14ac:dyDescent="0.2">
      <c r="A202" s="299"/>
      <c r="B202" s="295"/>
      <c r="C202" s="293"/>
      <c r="D202" s="290" t="s">
        <v>340</v>
      </c>
      <c r="E202" s="291"/>
      <c r="F202" s="290" t="s">
        <v>340</v>
      </c>
      <c r="G202" s="291"/>
      <c r="H202" s="292" t="str">
        <f t="shared" si="9"/>
        <v>_</v>
      </c>
      <c r="I202" s="292" t="str">
        <f t="shared" si="10"/>
        <v>_</v>
      </c>
      <c r="J202" s="582">
        <f t="shared" si="11"/>
        <v>0</v>
      </c>
    </row>
    <row r="203" spans="1:10" ht="18" customHeight="1" x14ac:dyDescent="0.2">
      <c r="A203" s="299"/>
      <c r="B203" s="295"/>
      <c r="C203" s="293"/>
      <c r="D203" s="290" t="s">
        <v>340</v>
      </c>
      <c r="E203" s="291"/>
      <c r="F203" s="290" t="s">
        <v>340</v>
      </c>
      <c r="G203" s="291"/>
      <c r="H203" s="292" t="str">
        <f t="shared" si="9"/>
        <v>_</v>
      </c>
      <c r="I203" s="292" t="str">
        <f t="shared" si="10"/>
        <v>_</v>
      </c>
      <c r="J203" s="582">
        <f t="shared" si="11"/>
        <v>0</v>
      </c>
    </row>
    <row r="204" spans="1:10" ht="18" customHeight="1" x14ac:dyDescent="0.2">
      <c r="A204" s="299"/>
      <c r="B204" s="295"/>
      <c r="C204" s="293"/>
      <c r="D204" s="290" t="s">
        <v>340</v>
      </c>
      <c r="E204" s="291"/>
      <c r="F204" s="290" t="s">
        <v>340</v>
      </c>
      <c r="G204" s="291"/>
      <c r="H204" s="292" t="str">
        <f t="shared" si="9"/>
        <v>_</v>
      </c>
      <c r="I204" s="292" t="str">
        <f t="shared" si="10"/>
        <v>_</v>
      </c>
      <c r="J204" s="582">
        <f t="shared" si="11"/>
        <v>0</v>
      </c>
    </row>
    <row r="205" spans="1:10" ht="18" customHeight="1" x14ac:dyDescent="0.2">
      <c r="A205" s="299"/>
      <c r="B205" s="295"/>
      <c r="C205" s="293"/>
      <c r="D205" s="290" t="s">
        <v>340</v>
      </c>
      <c r="E205" s="291"/>
      <c r="F205" s="290" t="s">
        <v>340</v>
      </c>
      <c r="G205" s="291"/>
      <c r="H205" s="292" t="str">
        <f t="shared" si="9"/>
        <v>_</v>
      </c>
      <c r="I205" s="292" t="str">
        <f t="shared" si="10"/>
        <v>_</v>
      </c>
      <c r="J205" s="582">
        <f t="shared" si="11"/>
        <v>0</v>
      </c>
    </row>
    <row r="206" spans="1:10" ht="18" customHeight="1" x14ac:dyDescent="0.2">
      <c r="A206" s="299"/>
      <c r="B206" s="295"/>
      <c r="C206" s="293"/>
      <c r="D206" s="290" t="s">
        <v>340</v>
      </c>
      <c r="E206" s="291"/>
      <c r="F206" s="290" t="s">
        <v>340</v>
      </c>
      <c r="G206" s="291"/>
      <c r="H206" s="292" t="str">
        <f t="shared" si="9"/>
        <v>_</v>
      </c>
      <c r="I206" s="292" t="str">
        <f t="shared" si="10"/>
        <v>_</v>
      </c>
      <c r="J206" s="582">
        <f t="shared" si="11"/>
        <v>0</v>
      </c>
    </row>
    <row r="207" spans="1:10" ht="18" customHeight="1" x14ac:dyDescent="0.2">
      <c r="A207" s="299"/>
      <c r="B207" s="295"/>
      <c r="C207" s="293"/>
      <c r="D207" s="290" t="s">
        <v>340</v>
      </c>
      <c r="E207" s="291"/>
      <c r="F207" s="290" t="s">
        <v>340</v>
      </c>
      <c r="G207" s="291"/>
      <c r="H207" s="292" t="str">
        <f t="shared" si="9"/>
        <v>_</v>
      </c>
      <c r="I207" s="292" t="str">
        <f t="shared" si="10"/>
        <v>_</v>
      </c>
      <c r="J207" s="582">
        <f t="shared" si="11"/>
        <v>0</v>
      </c>
    </row>
    <row r="208" spans="1:10" ht="18" customHeight="1" x14ac:dyDescent="0.2">
      <c r="A208" s="299"/>
      <c r="B208" s="295"/>
      <c r="C208" s="293"/>
      <c r="D208" s="290" t="s">
        <v>340</v>
      </c>
      <c r="E208" s="291"/>
      <c r="F208" s="290" t="s">
        <v>340</v>
      </c>
      <c r="G208" s="291"/>
      <c r="H208" s="292" t="str">
        <f t="shared" si="9"/>
        <v>_</v>
      </c>
      <c r="I208" s="292" t="str">
        <f t="shared" si="10"/>
        <v>_</v>
      </c>
      <c r="J208" s="582">
        <f t="shared" si="11"/>
        <v>0</v>
      </c>
    </row>
    <row r="209" spans="1:10" ht="18" customHeight="1" x14ac:dyDescent="0.2">
      <c r="A209" s="299"/>
      <c r="B209" s="295"/>
      <c r="C209" s="293"/>
      <c r="D209" s="290" t="s">
        <v>340</v>
      </c>
      <c r="E209" s="291"/>
      <c r="F209" s="290" t="s">
        <v>340</v>
      </c>
      <c r="G209" s="291"/>
      <c r="H209" s="292" t="str">
        <f t="shared" si="9"/>
        <v>_</v>
      </c>
      <c r="I209" s="292" t="str">
        <f t="shared" si="10"/>
        <v>_</v>
      </c>
      <c r="J209" s="582">
        <f t="shared" si="11"/>
        <v>0</v>
      </c>
    </row>
    <row r="210" spans="1:10" ht="18" customHeight="1" x14ac:dyDescent="0.2">
      <c r="A210" s="299"/>
      <c r="B210" s="295"/>
      <c r="C210" s="293"/>
      <c r="D210" s="290" t="s">
        <v>340</v>
      </c>
      <c r="E210" s="291"/>
      <c r="F210" s="290" t="s">
        <v>340</v>
      </c>
      <c r="G210" s="291"/>
      <c r="H210" s="292" t="str">
        <f t="shared" si="9"/>
        <v>_</v>
      </c>
      <c r="I210" s="292" t="str">
        <f t="shared" si="10"/>
        <v>_</v>
      </c>
      <c r="J210" s="582">
        <f t="shared" si="11"/>
        <v>0</v>
      </c>
    </row>
    <row r="211" spans="1:10" ht="18" customHeight="1" x14ac:dyDescent="0.2">
      <c r="A211" s="299"/>
      <c r="B211" s="295"/>
      <c r="C211" s="293"/>
      <c r="D211" s="290" t="s">
        <v>340</v>
      </c>
      <c r="E211" s="291"/>
      <c r="F211" s="290" t="s">
        <v>340</v>
      </c>
      <c r="G211" s="291"/>
      <c r="H211" s="292" t="str">
        <f t="shared" si="9"/>
        <v>_</v>
      </c>
      <c r="I211" s="292" t="str">
        <f t="shared" si="10"/>
        <v>_</v>
      </c>
      <c r="J211" s="582">
        <f t="shared" si="11"/>
        <v>0</v>
      </c>
    </row>
    <row r="212" spans="1:10" ht="18" customHeight="1" x14ac:dyDescent="0.2">
      <c r="A212" s="299"/>
      <c r="B212" s="295"/>
      <c r="C212" s="293"/>
      <c r="D212" s="290" t="s">
        <v>340</v>
      </c>
      <c r="E212" s="291"/>
      <c r="F212" s="290" t="s">
        <v>340</v>
      </c>
      <c r="G212" s="291"/>
      <c r="H212" s="292" t="str">
        <f t="shared" si="9"/>
        <v>_</v>
      </c>
      <c r="I212" s="292" t="str">
        <f t="shared" si="10"/>
        <v>_</v>
      </c>
      <c r="J212" s="582">
        <f t="shared" si="11"/>
        <v>0</v>
      </c>
    </row>
    <row r="213" spans="1:10" ht="18" customHeight="1" x14ac:dyDescent="0.2">
      <c r="A213" s="299"/>
      <c r="B213" s="295"/>
      <c r="C213" s="293"/>
      <c r="D213" s="290" t="s">
        <v>340</v>
      </c>
      <c r="E213" s="291"/>
      <c r="F213" s="290" t="s">
        <v>340</v>
      </c>
      <c r="G213" s="291"/>
      <c r="H213" s="292" t="str">
        <f t="shared" si="9"/>
        <v>_</v>
      </c>
      <c r="I213" s="292" t="str">
        <f t="shared" si="10"/>
        <v>_</v>
      </c>
      <c r="J213" s="582">
        <f t="shared" si="11"/>
        <v>0</v>
      </c>
    </row>
    <row r="214" spans="1:10" ht="18" customHeight="1" x14ac:dyDescent="0.2">
      <c r="A214" s="299"/>
      <c r="B214" s="295"/>
      <c r="C214" s="293"/>
      <c r="D214" s="290" t="s">
        <v>340</v>
      </c>
      <c r="E214" s="291"/>
      <c r="F214" s="290" t="s">
        <v>340</v>
      </c>
      <c r="G214" s="291"/>
      <c r="H214" s="292" t="str">
        <f t="shared" si="9"/>
        <v>_</v>
      </c>
      <c r="I214" s="292" t="str">
        <f t="shared" si="10"/>
        <v>_</v>
      </c>
      <c r="J214" s="582">
        <f t="shared" si="11"/>
        <v>0</v>
      </c>
    </row>
    <row r="215" spans="1:10" ht="18" customHeight="1" x14ac:dyDescent="0.2">
      <c r="A215" s="299"/>
      <c r="B215" s="295"/>
      <c r="C215" s="293"/>
      <c r="D215" s="290" t="s">
        <v>340</v>
      </c>
      <c r="E215" s="291"/>
      <c r="F215" s="290" t="s">
        <v>340</v>
      </c>
      <c r="G215" s="291"/>
      <c r="H215" s="292" t="str">
        <f t="shared" si="9"/>
        <v>_</v>
      </c>
      <c r="I215" s="292" t="str">
        <f t="shared" si="10"/>
        <v>_</v>
      </c>
      <c r="J215" s="582">
        <f t="shared" si="11"/>
        <v>0</v>
      </c>
    </row>
    <row r="216" spans="1:10" ht="18" customHeight="1" x14ac:dyDescent="0.2">
      <c r="A216" s="299"/>
      <c r="B216" s="295"/>
      <c r="C216" s="293"/>
      <c r="D216" s="290" t="s">
        <v>340</v>
      </c>
      <c r="E216" s="291"/>
      <c r="F216" s="290" t="s">
        <v>340</v>
      </c>
      <c r="G216" s="291"/>
      <c r="H216" s="292" t="str">
        <f t="shared" si="9"/>
        <v>_</v>
      </c>
      <c r="I216" s="292" t="str">
        <f t="shared" si="10"/>
        <v>_</v>
      </c>
      <c r="J216" s="582">
        <f t="shared" si="11"/>
        <v>0</v>
      </c>
    </row>
    <row r="217" spans="1:10" ht="18" customHeight="1" x14ac:dyDescent="0.2">
      <c r="A217" s="299"/>
      <c r="B217" s="295"/>
      <c r="C217" s="293"/>
      <c r="D217" s="290" t="s">
        <v>340</v>
      </c>
      <c r="E217" s="291"/>
      <c r="F217" s="290" t="s">
        <v>340</v>
      </c>
      <c r="G217" s="291"/>
      <c r="H217" s="292" t="str">
        <f t="shared" si="9"/>
        <v>_</v>
      </c>
      <c r="I217" s="292" t="str">
        <f t="shared" si="10"/>
        <v>_</v>
      </c>
      <c r="J217" s="582">
        <f t="shared" si="11"/>
        <v>0</v>
      </c>
    </row>
    <row r="218" spans="1:10" ht="18" customHeight="1" x14ac:dyDescent="0.2">
      <c r="A218" s="299"/>
      <c r="B218" s="295"/>
      <c r="C218" s="293"/>
      <c r="D218" s="290" t="s">
        <v>340</v>
      </c>
      <c r="E218" s="291"/>
      <c r="F218" s="290" t="s">
        <v>340</v>
      </c>
      <c r="G218" s="291"/>
      <c r="H218" s="292" t="str">
        <f t="shared" si="9"/>
        <v>_</v>
      </c>
      <c r="I218" s="292" t="str">
        <f t="shared" si="10"/>
        <v>_</v>
      </c>
      <c r="J218" s="582">
        <f t="shared" si="11"/>
        <v>0</v>
      </c>
    </row>
    <row r="219" spans="1:10" ht="18" customHeight="1" x14ac:dyDescent="0.2">
      <c r="A219" s="299"/>
      <c r="B219" s="295"/>
      <c r="C219" s="293"/>
      <c r="D219" s="290" t="s">
        <v>340</v>
      </c>
      <c r="E219" s="291"/>
      <c r="F219" s="290" t="s">
        <v>340</v>
      </c>
      <c r="G219" s="291"/>
      <c r="H219" s="292" t="str">
        <f t="shared" si="9"/>
        <v>_</v>
      </c>
      <c r="I219" s="292" t="str">
        <f t="shared" si="10"/>
        <v>_</v>
      </c>
      <c r="J219" s="582">
        <f t="shared" si="11"/>
        <v>0</v>
      </c>
    </row>
    <row r="220" spans="1:10" ht="18" customHeight="1" x14ac:dyDescent="0.2">
      <c r="A220" s="299"/>
      <c r="B220" s="295"/>
      <c r="C220" s="293"/>
      <c r="D220" s="290" t="s">
        <v>340</v>
      </c>
      <c r="E220" s="291"/>
      <c r="F220" s="290" t="s">
        <v>340</v>
      </c>
      <c r="G220" s="291"/>
      <c r="H220" s="292" t="str">
        <f t="shared" si="9"/>
        <v>_</v>
      </c>
      <c r="I220" s="292" t="str">
        <f t="shared" si="10"/>
        <v>_</v>
      </c>
      <c r="J220" s="582">
        <f t="shared" si="11"/>
        <v>0</v>
      </c>
    </row>
    <row r="221" spans="1:10" ht="18" customHeight="1" x14ac:dyDescent="0.2">
      <c r="A221" s="299"/>
      <c r="B221" s="295"/>
      <c r="C221" s="293"/>
      <c r="D221" s="290" t="s">
        <v>340</v>
      </c>
      <c r="E221" s="291"/>
      <c r="F221" s="290" t="s">
        <v>340</v>
      </c>
      <c r="G221" s="291"/>
      <c r="H221" s="292" t="str">
        <f t="shared" si="9"/>
        <v>_</v>
      </c>
      <c r="I221" s="292" t="str">
        <f t="shared" si="10"/>
        <v>_</v>
      </c>
      <c r="J221" s="582">
        <f t="shared" si="11"/>
        <v>0</v>
      </c>
    </row>
    <row r="222" spans="1:10" ht="18" customHeight="1" x14ac:dyDescent="0.2">
      <c r="A222" s="299"/>
      <c r="B222" s="295"/>
      <c r="C222" s="293"/>
      <c r="D222" s="290" t="s">
        <v>340</v>
      </c>
      <c r="E222" s="291"/>
      <c r="F222" s="290" t="s">
        <v>340</v>
      </c>
      <c r="G222" s="291"/>
      <c r="H222" s="292" t="str">
        <f t="shared" si="9"/>
        <v>_</v>
      </c>
      <c r="I222" s="292" t="str">
        <f t="shared" si="10"/>
        <v>_</v>
      </c>
      <c r="J222" s="582">
        <f t="shared" si="11"/>
        <v>0</v>
      </c>
    </row>
    <row r="223" spans="1:10" ht="18" customHeight="1" x14ac:dyDescent="0.2">
      <c r="A223" s="299"/>
      <c r="B223" s="295"/>
      <c r="C223" s="293"/>
      <c r="D223" s="290" t="s">
        <v>340</v>
      </c>
      <c r="E223" s="291"/>
      <c r="F223" s="290" t="s">
        <v>340</v>
      </c>
      <c r="G223" s="291"/>
      <c r="H223" s="292" t="str">
        <f t="shared" si="9"/>
        <v>_</v>
      </c>
      <c r="I223" s="292" t="str">
        <f t="shared" si="10"/>
        <v>_</v>
      </c>
      <c r="J223" s="582">
        <f t="shared" si="11"/>
        <v>0</v>
      </c>
    </row>
    <row r="224" spans="1:10" ht="18" customHeight="1" x14ac:dyDescent="0.2">
      <c r="A224" s="299"/>
      <c r="B224" s="295"/>
      <c r="C224" s="293"/>
      <c r="D224" s="290" t="s">
        <v>340</v>
      </c>
      <c r="E224" s="291"/>
      <c r="F224" s="290" t="s">
        <v>340</v>
      </c>
      <c r="G224" s="291"/>
      <c r="H224" s="292" t="str">
        <f t="shared" si="9"/>
        <v>_</v>
      </c>
      <c r="I224" s="292" t="str">
        <f t="shared" si="10"/>
        <v>_</v>
      </c>
      <c r="J224" s="582">
        <f t="shared" si="11"/>
        <v>0</v>
      </c>
    </row>
    <row r="225" spans="1:10" ht="18" customHeight="1" x14ac:dyDescent="0.2">
      <c r="A225" s="299"/>
      <c r="B225" s="295"/>
      <c r="C225" s="293"/>
      <c r="D225" s="290" t="s">
        <v>340</v>
      </c>
      <c r="E225" s="291"/>
      <c r="F225" s="290" t="s">
        <v>340</v>
      </c>
      <c r="G225" s="291"/>
      <c r="H225" s="292" t="str">
        <f t="shared" si="9"/>
        <v>_</v>
      </c>
      <c r="I225" s="292" t="str">
        <f t="shared" si="10"/>
        <v>_</v>
      </c>
      <c r="J225" s="582">
        <f t="shared" si="11"/>
        <v>0</v>
      </c>
    </row>
    <row r="226" spans="1:10" ht="18" customHeight="1" x14ac:dyDescent="0.2">
      <c r="A226" s="299"/>
      <c r="B226" s="295"/>
      <c r="C226" s="293"/>
      <c r="D226" s="290" t="s">
        <v>340</v>
      </c>
      <c r="E226" s="291"/>
      <c r="F226" s="290" t="s">
        <v>340</v>
      </c>
      <c r="G226" s="291"/>
      <c r="H226" s="292" t="str">
        <f t="shared" si="9"/>
        <v>_</v>
      </c>
      <c r="I226" s="292" t="str">
        <f t="shared" si="10"/>
        <v>_</v>
      </c>
      <c r="J226" s="582">
        <f t="shared" si="11"/>
        <v>0</v>
      </c>
    </row>
    <row r="227" spans="1:10" ht="18" customHeight="1" x14ac:dyDescent="0.2">
      <c r="A227" s="299"/>
      <c r="B227" s="295"/>
      <c r="C227" s="293"/>
      <c r="D227" s="290" t="s">
        <v>340</v>
      </c>
      <c r="E227" s="291"/>
      <c r="F227" s="290" t="s">
        <v>340</v>
      </c>
      <c r="G227" s="291"/>
      <c r="H227" s="292" t="str">
        <f t="shared" si="9"/>
        <v>_</v>
      </c>
      <c r="I227" s="292" t="str">
        <f t="shared" si="10"/>
        <v>_</v>
      </c>
      <c r="J227" s="582">
        <f t="shared" si="11"/>
        <v>0</v>
      </c>
    </row>
    <row r="228" spans="1:10" ht="18" customHeight="1" x14ac:dyDescent="0.2">
      <c r="A228" s="299"/>
      <c r="B228" s="295"/>
      <c r="C228" s="293"/>
      <c r="D228" s="290" t="s">
        <v>340</v>
      </c>
      <c r="E228" s="291"/>
      <c r="F228" s="290" t="s">
        <v>340</v>
      </c>
      <c r="G228" s="291"/>
      <c r="H228" s="292" t="str">
        <f t="shared" si="9"/>
        <v>_</v>
      </c>
      <c r="I228" s="292" t="str">
        <f t="shared" si="10"/>
        <v>_</v>
      </c>
      <c r="J228" s="582">
        <f t="shared" si="11"/>
        <v>0</v>
      </c>
    </row>
    <row r="229" spans="1:10" ht="18" customHeight="1" x14ac:dyDescent="0.2">
      <c r="A229" s="299"/>
      <c r="B229" s="295"/>
      <c r="C229" s="293"/>
      <c r="D229" s="290" t="s">
        <v>340</v>
      </c>
      <c r="E229" s="291"/>
      <c r="F229" s="290" t="s">
        <v>340</v>
      </c>
      <c r="G229" s="291"/>
      <c r="H229" s="292" t="str">
        <f t="shared" si="9"/>
        <v>_</v>
      </c>
      <c r="I229" s="292" t="str">
        <f t="shared" si="10"/>
        <v>_</v>
      </c>
      <c r="J229" s="582">
        <f t="shared" si="11"/>
        <v>0</v>
      </c>
    </row>
    <row r="230" spans="1:10" ht="18" customHeight="1" x14ac:dyDescent="0.2">
      <c r="A230" s="299"/>
      <c r="B230" s="295"/>
      <c r="C230" s="293"/>
      <c r="D230" s="290" t="s">
        <v>340</v>
      </c>
      <c r="E230" s="291"/>
      <c r="F230" s="290" t="s">
        <v>340</v>
      </c>
      <c r="G230" s="291"/>
      <c r="H230" s="292" t="str">
        <f t="shared" si="9"/>
        <v>_</v>
      </c>
      <c r="I230" s="292" t="str">
        <f t="shared" si="10"/>
        <v>_</v>
      </c>
      <c r="J230" s="582">
        <f t="shared" si="11"/>
        <v>0</v>
      </c>
    </row>
    <row r="231" spans="1:10" ht="18" customHeight="1" x14ac:dyDescent="0.2">
      <c r="A231" s="299"/>
      <c r="B231" s="295"/>
      <c r="C231" s="293"/>
      <c r="D231" s="290" t="s">
        <v>340</v>
      </c>
      <c r="E231" s="291"/>
      <c r="F231" s="290" t="s">
        <v>340</v>
      </c>
      <c r="G231" s="291"/>
      <c r="H231" s="292" t="str">
        <f t="shared" si="9"/>
        <v>_</v>
      </c>
      <c r="I231" s="292" t="str">
        <f t="shared" si="10"/>
        <v>_</v>
      </c>
      <c r="J231" s="582">
        <f t="shared" si="11"/>
        <v>0</v>
      </c>
    </row>
    <row r="232" spans="1:10" ht="18" customHeight="1" x14ac:dyDescent="0.2">
      <c r="A232" s="299"/>
      <c r="B232" s="295"/>
      <c r="C232" s="293"/>
      <c r="D232" s="290" t="s">
        <v>340</v>
      </c>
      <c r="E232" s="291"/>
      <c r="F232" s="290" t="s">
        <v>340</v>
      </c>
      <c r="G232" s="291"/>
      <c r="H232" s="292" t="str">
        <f t="shared" si="9"/>
        <v>_</v>
      </c>
      <c r="I232" s="292" t="str">
        <f t="shared" si="10"/>
        <v>_</v>
      </c>
      <c r="J232" s="582">
        <f t="shared" si="11"/>
        <v>0</v>
      </c>
    </row>
    <row r="233" spans="1:10" ht="18" customHeight="1" x14ac:dyDescent="0.2">
      <c r="A233" s="299"/>
      <c r="B233" s="295"/>
      <c r="C233" s="293"/>
      <c r="D233" s="290" t="s">
        <v>340</v>
      </c>
      <c r="E233" s="291"/>
      <c r="F233" s="290" t="s">
        <v>340</v>
      </c>
      <c r="G233" s="291"/>
      <c r="H233" s="292" t="str">
        <f t="shared" si="9"/>
        <v>_</v>
      </c>
      <c r="I233" s="292" t="str">
        <f t="shared" si="10"/>
        <v>_</v>
      </c>
      <c r="J233" s="582">
        <f t="shared" si="11"/>
        <v>0</v>
      </c>
    </row>
    <row r="234" spans="1:10" ht="18" customHeight="1" x14ac:dyDescent="0.2">
      <c r="A234" s="299"/>
      <c r="B234" s="295"/>
      <c r="C234" s="293"/>
      <c r="D234" s="290" t="s">
        <v>340</v>
      </c>
      <c r="E234" s="291"/>
      <c r="F234" s="290" t="s">
        <v>340</v>
      </c>
      <c r="G234" s="291"/>
      <c r="H234" s="292" t="str">
        <f t="shared" si="9"/>
        <v>_</v>
      </c>
      <c r="I234" s="292" t="str">
        <f t="shared" si="10"/>
        <v>_</v>
      </c>
      <c r="J234" s="582">
        <f t="shared" si="11"/>
        <v>0</v>
      </c>
    </row>
    <row r="235" spans="1:10" ht="18" customHeight="1" x14ac:dyDescent="0.2">
      <c r="A235" s="299"/>
      <c r="B235" s="295"/>
      <c r="C235" s="293"/>
      <c r="D235" s="290" t="s">
        <v>340</v>
      </c>
      <c r="E235" s="291"/>
      <c r="F235" s="290" t="s">
        <v>340</v>
      </c>
      <c r="G235" s="291"/>
      <c r="H235" s="292" t="str">
        <f t="shared" si="9"/>
        <v>_</v>
      </c>
      <c r="I235" s="292" t="str">
        <f t="shared" si="10"/>
        <v>_</v>
      </c>
      <c r="J235" s="582">
        <f t="shared" si="11"/>
        <v>0</v>
      </c>
    </row>
    <row r="236" spans="1:10" ht="18" customHeight="1" x14ac:dyDescent="0.2">
      <c r="A236" s="299"/>
      <c r="B236" s="295"/>
      <c r="C236" s="293"/>
      <c r="D236" s="290" t="s">
        <v>340</v>
      </c>
      <c r="E236" s="291"/>
      <c r="F236" s="290" t="s">
        <v>340</v>
      </c>
      <c r="G236" s="291"/>
      <c r="H236" s="292" t="str">
        <f t="shared" si="9"/>
        <v>_</v>
      </c>
      <c r="I236" s="292" t="str">
        <f t="shared" si="10"/>
        <v>_</v>
      </c>
      <c r="J236" s="582">
        <f t="shared" si="11"/>
        <v>0</v>
      </c>
    </row>
    <row r="237" spans="1:10" ht="18" customHeight="1" x14ac:dyDescent="0.2">
      <c r="A237" s="299"/>
      <c r="B237" s="295"/>
      <c r="C237" s="293"/>
      <c r="D237" s="290" t="s">
        <v>340</v>
      </c>
      <c r="E237" s="291"/>
      <c r="F237" s="290" t="s">
        <v>340</v>
      </c>
      <c r="G237" s="291"/>
      <c r="H237" s="292" t="str">
        <f t="shared" si="9"/>
        <v>_</v>
      </c>
      <c r="I237" s="292" t="str">
        <f t="shared" si="10"/>
        <v>_</v>
      </c>
      <c r="J237" s="582">
        <f t="shared" si="11"/>
        <v>0</v>
      </c>
    </row>
    <row r="238" spans="1:10" ht="18" customHeight="1" x14ac:dyDescent="0.2">
      <c r="A238" s="299"/>
      <c r="B238" s="295"/>
      <c r="C238" s="293"/>
      <c r="D238" s="290" t="s">
        <v>340</v>
      </c>
      <c r="E238" s="291"/>
      <c r="F238" s="290" t="s">
        <v>340</v>
      </c>
      <c r="G238" s="291"/>
      <c r="H238" s="292" t="str">
        <f t="shared" si="9"/>
        <v>_</v>
      </c>
      <c r="I238" s="292" t="str">
        <f t="shared" si="10"/>
        <v>_</v>
      </c>
      <c r="J238" s="582">
        <f t="shared" si="11"/>
        <v>0</v>
      </c>
    </row>
    <row r="239" spans="1:10" ht="18" customHeight="1" x14ac:dyDescent="0.2">
      <c r="A239" s="299"/>
      <c r="B239" s="295"/>
      <c r="C239" s="293"/>
      <c r="D239" s="290" t="s">
        <v>340</v>
      </c>
      <c r="E239" s="291"/>
      <c r="F239" s="290" t="s">
        <v>340</v>
      </c>
      <c r="G239" s="291"/>
      <c r="H239" s="292" t="str">
        <f t="shared" si="9"/>
        <v>_</v>
      </c>
      <c r="I239" s="292" t="str">
        <f t="shared" si="10"/>
        <v>_</v>
      </c>
      <c r="J239" s="582">
        <f t="shared" si="11"/>
        <v>0</v>
      </c>
    </row>
    <row r="240" spans="1:10" ht="18" customHeight="1" x14ac:dyDescent="0.2">
      <c r="A240" s="299"/>
      <c r="B240" s="295"/>
      <c r="C240" s="293"/>
      <c r="D240" s="290" t="s">
        <v>340</v>
      </c>
      <c r="E240" s="291"/>
      <c r="F240" s="290" t="s">
        <v>340</v>
      </c>
      <c r="G240" s="291"/>
      <c r="H240" s="292" t="str">
        <f t="shared" si="9"/>
        <v>_</v>
      </c>
      <c r="I240" s="292" t="str">
        <f t="shared" si="10"/>
        <v>_</v>
      </c>
      <c r="J240" s="582">
        <f t="shared" si="11"/>
        <v>0</v>
      </c>
    </row>
    <row r="241" spans="1:10" ht="18" customHeight="1" x14ac:dyDescent="0.2">
      <c r="A241" s="299"/>
      <c r="B241" s="295"/>
      <c r="C241" s="293"/>
      <c r="D241" s="290" t="s">
        <v>340</v>
      </c>
      <c r="E241" s="291"/>
      <c r="F241" s="290" t="s">
        <v>340</v>
      </c>
      <c r="G241" s="291"/>
      <c r="H241" s="292" t="str">
        <f t="shared" si="9"/>
        <v>_</v>
      </c>
      <c r="I241" s="292" t="str">
        <f t="shared" si="10"/>
        <v>_</v>
      </c>
      <c r="J241" s="582">
        <f t="shared" si="11"/>
        <v>0</v>
      </c>
    </row>
    <row r="242" spans="1:10" ht="18" customHeight="1" x14ac:dyDescent="0.2">
      <c r="A242" s="299"/>
      <c r="B242" s="295"/>
      <c r="C242" s="293"/>
      <c r="D242" s="290" t="s">
        <v>340</v>
      </c>
      <c r="E242" s="291"/>
      <c r="F242" s="290" t="s">
        <v>340</v>
      </c>
      <c r="G242" s="291"/>
      <c r="H242" s="292" t="str">
        <f t="shared" si="9"/>
        <v>_</v>
      </c>
      <c r="I242" s="292" t="str">
        <f t="shared" si="10"/>
        <v>_</v>
      </c>
      <c r="J242" s="582">
        <f t="shared" si="11"/>
        <v>0</v>
      </c>
    </row>
    <row r="243" spans="1:10" ht="18" customHeight="1" x14ac:dyDescent="0.2">
      <c r="A243" s="299"/>
      <c r="B243" s="295"/>
      <c r="C243" s="293"/>
      <c r="D243" s="290" t="s">
        <v>340</v>
      </c>
      <c r="E243" s="291"/>
      <c r="F243" s="290" t="s">
        <v>340</v>
      </c>
      <c r="G243" s="291"/>
      <c r="H243" s="292" t="str">
        <f t="shared" si="9"/>
        <v>_</v>
      </c>
      <c r="I243" s="292" t="str">
        <f t="shared" si="10"/>
        <v>_</v>
      </c>
      <c r="J243" s="582">
        <f t="shared" si="11"/>
        <v>0</v>
      </c>
    </row>
    <row r="244" spans="1:10" ht="18" customHeight="1" x14ac:dyDescent="0.2">
      <c r="A244" s="299"/>
      <c r="B244" s="295"/>
      <c r="C244" s="293"/>
      <c r="D244" s="290" t="s">
        <v>340</v>
      </c>
      <c r="E244" s="291"/>
      <c r="F244" s="290" t="s">
        <v>340</v>
      </c>
      <c r="G244" s="291"/>
      <c r="H244" s="292" t="str">
        <f t="shared" si="9"/>
        <v>_</v>
      </c>
      <c r="I244" s="292" t="str">
        <f t="shared" si="10"/>
        <v>_</v>
      </c>
      <c r="J244" s="582">
        <f t="shared" si="11"/>
        <v>0</v>
      </c>
    </row>
    <row r="245" spans="1:10" ht="18" customHeight="1" x14ac:dyDescent="0.2">
      <c r="A245" s="299"/>
      <c r="B245" s="295"/>
      <c r="C245" s="293"/>
      <c r="D245" s="290" t="s">
        <v>340</v>
      </c>
      <c r="E245" s="291"/>
      <c r="F245" s="290" t="s">
        <v>340</v>
      </c>
      <c r="G245" s="291"/>
      <c r="H245" s="292" t="str">
        <f t="shared" si="9"/>
        <v>_</v>
      </c>
      <c r="I245" s="292" t="str">
        <f t="shared" si="10"/>
        <v>_</v>
      </c>
      <c r="J245" s="582">
        <f t="shared" si="11"/>
        <v>0</v>
      </c>
    </row>
    <row r="246" spans="1:10" ht="18" customHeight="1" x14ac:dyDescent="0.2">
      <c r="A246" s="299"/>
      <c r="B246" s="295"/>
      <c r="C246" s="293"/>
      <c r="D246" s="290" t="s">
        <v>340</v>
      </c>
      <c r="E246" s="291"/>
      <c r="F246" s="290" t="s">
        <v>340</v>
      </c>
      <c r="G246" s="291"/>
      <c r="H246" s="292" t="str">
        <f t="shared" si="9"/>
        <v>_</v>
      </c>
      <c r="I246" s="292" t="str">
        <f t="shared" si="10"/>
        <v>_</v>
      </c>
      <c r="J246" s="582">
        <f t="shared" si="11"/>
        <v>0</v>
      </c>
    </row>
    <row r="247" spans="1:10" ht="18" customHeight="1" x14ac:dyDescent="0.2">
      <c r="A247" s="299"/>
      <c r="B247" s="295"/>
      <c r="C247" s="293"/>
      <c r="D247" s="290" t="s">
        <v>340</v>
      </c>
      <c r="E247" s="291"/>
      <c r="F247" s="290" t="s">
        <v>340</v>
      </c>
      <c r="G247" s="291"/>
      <c r="H247" s="292" t="str">
        <f t="shared" si="9"/>
        <v>_</v>
      </c>
      <c r="I247" s="292" t="str">
        <f t="shared" si="10"/>
        <v>_</v>
      </c>
      <c r="J247" s="582">
        <f t="shared" si="11"/>
        <v>0</v>
      </c>
    </row>
    <row r="248" spans="1:10" ht="18" customHeight="1" x14ac:dyDescent="0.2">
      <c r="A248" s="299"/>
      <c r="B248" s="295"/>
      <c r="C248" s="293"/>
      <c r="D248" s="290" t="s">
        <v>340</v>
      </c>
      <c r="E248" s="291"/>
      <c r="F248" s="290" t="s">
        <v>340</v>
      </c>
      <c r="G248" s="291"/>
      <c r="H248" s="292" t="str">
        <f t="shared" si="9"/>
        <v>_</v>
      </c>
      <c r="I248" s="292" t="str">
        <f t="shared" si="10"/>
        <v>_</v>
      </c>
      <c r="J248" s="582">
        <f t="shared" si="11"/>
        <v>0</v>
      </c>
    </row>
    <row r="249" spans="1:10" ht="18" customHeight="1" x14ac:dyDescent="0.2">
      <c r="A249" s="299"/>
      <c r="B249" s="295"/>
      <c r="C249" s="293"/>
      <c r="D249" s="290" t="s">
        <v>340</v>
      </c>
      <c r="E249" s="291"/>
      <c r="F249" s="290" t="s">
        <v>340</v>
      </c>
      <c r="G249" s="291"/>
      <c r="H249" s="292" t="str">
        <f t="shared" si="9"/>
        <v>_</v>
      </c>
      <c r="I249" s="292" t="str">
        <f t="shared" si="10"/>
        <v>_</v>
      </c>
      <c r="J249" s="582">
        <f t="shared" si="11"/>
        <v>0</v>
      </c>
    </row>
    <row r="250" spans="1:10" ht="18" customHeight="1" x14ac:dyDescent="0.2">
      <c r="A250" s="299"/>
      <c r="B250" s="295"/>
      <c r="C250" s="293"/>
      <c r="D250" s="290" t="s">
        <v>340</v>
      </c>
      <c r="E250" s="291"/>
      <c r="F250" s="290" t="s">
        <v>340</v>
      </c>
      <c r="G250" s="291"/>
      <c r="H250" s="292" t="str">
        <f t="shared" si="9"/>
        <v>_</v>
      </c>
      <c r="I250" s="292" t="str">
        <f t="shared" si="10"/>
        <v>_</v>
      </c>
      <c r="J250" s="582">
        <f t="shared" si="11"/>
        <v>0</v>
      </c>
    </row>
    <row r="251" spans="1:10" ht="18" customHeight="1" x14ac:dyDescent="0.2">
      <c r="A251" s="299"/>
      <c r="B251" s="295"/>
      <c r="C251" s="293"/>
      <c r="D251" s="290" t="s">
        <v>340</v>
      </c>
      <c r="E251" s="291"/>
      <c r="F251" s="290" t="s">
        <v>340</v>
      </c>
      <c r="G251" s="291"/>
      <c r="H251" s="292" t="str">
        <f t="shared" si="9"/>
        <v>_</v>
      </c>
      <c r="I251" s="292" t="str">
        <f t="shared" si="10"/>
        <v>_</v>
      </c>
      <c r="J251" s="582">
        <f t="shared" si="11"/>
        <v>0</v>
      </c>
    </row>
    <row r="252" spans="1:10" ht="18" customHeight="1" x14ac:dyDescent="0.2">
      <c r="A252" s="299"/>
      <c r="B252" s="295"/>
      <c r="C252" s="293"/>
      <c r="D252" s="290" t="s">
        <v>340</v>
      </c>
      <c r="E252" s="291"/>
      <c r="F252" s="290" t="s">
        <v>340</v>
      </c>
      <c r="G252" s="291"/>
      <c r="H252" s="292" t="str">
        <f t="shared" si="9"/>
        <v>_</v>
      </c>
      <c r="I252" s="292" t="str">
        <f t="shared" si="10"/>
        <v>_</v>
      </c>
      <c r="J252" s="582">
        <f t="shared" si="11"/>
        <v>0</v>
      </c>
    </row>
    <row r="253" spans="1:10" ht="18" customHeight="1" x14ac:dyDescent="0.2">
      <c r="A253" s="299"/>
      <c r="B253" s="295"/>
      <c r="C253" s="293"/>
      <c r="D253" s="290" t="s">
        <v>340</v>
      </c>
      <c r="E253" s="291"/>
      <c r="F253" s="290" t="s">
        <v>340</v>
      </c>
      <c r="G253" s="291"/>
      <c r="H253" s="292" t="str">
        <f t="shared" si="9"/>
        <v>_</v>
      </c>
      <c r="I253" s="292" t="str">
        <f t="shared" si="10"/>
        <v>_</v>
      </c>
      <c r="J253" s="582">
        <f t="shared" si="11"/>
        <v>0</v>
      </c>
    </row>
    <row r="254" spans="1:10" ht="18" customHeight="1" x14ac:dyDescent="0.2">
      <c r="A254" s="299"/>
      <c r="B254" s="295"/>
      <c r="C254" s="293"/>
      <c r="D254" s="290" t="s">
        <v>340</v>
      </c>
      <c r="E254" s="291"/>
      <c r="F254" s="290" t="s">
        <v>340</v>
      </c>
      <c r="G254" s="291"/>
      <c r="H254" s="292" t="str">
        <f t="shared" si="9"/>
        <v>_</v>
      </c>
      <c r="I254" s="292" t="str">
        <f t="shared" si="10"/>
        <v>_</v>
      </c>
      <c r="J254" s="582">
        <f t="shared" si="11"/>
        <v>0</v>
      </c>
    </row>
    <row r="255" spans="1:10" ht="18" customHeight="1" x14ac:dyDescent="0.2">
      <c r="A255" s="299"/>
      <c r="B255" s="295"/>
      <c r="C255" s="293"/>
      <c r="D255" s="290" t="s">
        <v>340</v>
      </c>
      <c r="E255" s="291"/>
      <c r="F255" s="290" t="s">
        <v>340</v>
      </c>
      <c r="G255" s="291"/>
      <c r="H255" s="292" t="str">
        <f t="shared" si="9"/>
        <v>_</v>
      </c>
      <c r="I255" s="292" t="str">
        <f t="shared" si="10"/>
        <v>_</v>
      </c>
      <c r="J255" s="582">
        <f t="shared" si="11"/>
        <v>0</v>
      </c>
    </row>
    <row r="256" spans="1:10" ht="18" customHeight="1" x14ac:dyDescent="0.2">
      <c r="A256" s="299"/>
      <c r="B256" s="295"/>
      <c r="C256" s="293"/>
      <c r="D256" s="290" t="s">
        <v>340</v>
      </c>
      <c r="E256" s="291"/>
      <c r="F256" s="290" t="s">
        <v>340</v>
      </c>
      <c r="G256" s="291"/>
      <c r="H256" s="292" t="str">
        <f t="shared" si="9"/>
        <v>_</v>
      </c>
      <c r="I256" s="292" t="str">
        <f t="shared" si="10"/>
        <v>_</v>
      </c>
      <c r="J256" s="582">
        <f t="shared" si="11"/>
        <v>0</v>
      </c>
    </row>
    <row r="257" spans="1:10" ht="18" customHeight="1" x14ac:dyDescent="0.2">
      <c r="A257" s="299"/>
      <c r="B257" s="295"/>
      <c r="C257" s="293"/>
      <c r="D257" s="290" t="s">
        <v>340</v>
      </c>
      <c r="E257" s="291"/>
      <c r="F257" s="290" t="s">
        <v>340</v>
      </c>
      <c r="G257" s="291"/>
      <c r="H257" s="292" t="str">
        <f t="shared" si="9"/>
        <v>_</v>
      </c>
      <c r="I257" s="292" t="str">
        <f t="shared" si="10"/>
        <v>_</v>
      </c>
      <c r="J257" s="582">
        <f t="shared" si="11"/>
        <v>0</v>
      </c>
    </row>
    <row r="258" spans="1:10" ht="18" customHeight="1" x14ac:dyDescent="0.2">
      <c r="A258" s="299"/>
      <c r="B258" s="295"/>
      <c r="C258" s="293"/>
      <c r="D258" s="290" t="s">
        <v>340</v>
      </c>
      <c r="E258" s="291"/>
      <c r="F258" s="290" t="s">
        <v>340</v>
      </c>
      <c r="G258" s="291"/>
      <c r="H258" s="292" t="str">
        <f t="shared" si="9"/>
        <v>_</v>
      </c>
      <c r="I258" s="292" t="str">
        <f t="shared" si="10"/>
        <v>_</v>
      </c>
      <c r="J258" s="582">
        <f t="shared" si="11"/>
        <v>0</v>
      </c>
    </row>
    <row r="259" spans="1:10" ht="18" customHeight="1" x14ac:dyDescent="0.2">
      <c r="A259" s="299"/>
      <c r="B259" s="295"/>
      <c r="C259" s="293"/>
      <c r="D259" s="290" t="s">
        <v>340</v>
      </c>
      <c r="E259" s="291"/>
      <c r="F259" s="290" t="s">
        <v>340</v>
      </c>
      <c r="G259" s="291"/>
      <c r="H259" s="292" t="str">
        <f t="shared" si="9"/>
        <v>_</v>
      </c>
      <c r="I259" s="292" t="str">
        <f t="shared" si="10"/>
        <v>_</v>
      </c>
      <c r="J259" s="582">
        <f t="shared" si="11"/>
        <v>0</v>
      </c>
    </row>
    <row r="260" spans="1:10" ht="18" customHeight="1" x14ac:dyDescent="0.2">
      <c r="A260" s="299"/>
      <c r="B260" s="295"/>
      <c r="C260" s="293"/>
      <c r="D260" s="290" t="s">
        <v>340</v>
      </c>
      <c r="E260" s="291"/>
      <c r="F260" s="290" t="s">
        <v>340</v>
      </c>
      <c r="G260" s="291"/>
      <c r="H260" s="292" t="str">
        <f t="shared" si="9"/>
        <v>_</v>
      </c>
      <c r="I260" s="292" t="str">
        <f t="shared" si="10"/>
        <v>_</v>
      </c>
      <c r="J260" s="582">
        <f t="shared" si="11"/>
        <v>0</v>
      </c>
    </row>
    <row r="261" spans="1:10" ht="18" customHeight="1" x14ac:dyDescent="0.2">
      <c r="A261" s="299"/>
      <c r="B261" s="295"/>
      <c r="C261" s="293"/>
      <c r="D261" s="290" t="s">
        <v>340</v>
      </c>
      <c r="E261" s="291"/>
      <c r="F261" s="290" t="s">
        <v>340</v>
      </c>
      <c r="G261" s="291"/>
      <c r="H261" s="292" t="str">
        <f t="shared" si="9"/>
        <v>_</v>
      </c>
      <c r="I261" s="292" t="str">
        <f t="shared" si="10"/>
        <v>_</v>
      </c>
      <c r="J261" s="582">
        <f t="shared" si="11"/>
        <v>0</v>
      </c>
    </row>
    <row r="262" spans="1:10" ht="18" customHeight="1" x14ac:dyDescent="0.2">
      <c r="A262" s="299"/>
      <c r="B262" s="295"/>
      <c r="C262" s="293"/>
      <c r="D262" s="290" t="s">
        <v>340</v>
      </c>
      <c r="E262" s="291"/>
      <c r="F262" s="290" t="s">
        <v>340</v>
      </c>
      <c r="G262" s="291"/>
      <c r="H262" s="292" t="str">
        <f t="shared" ref="H262:H325" si="12">CONCATENATE(A262,"_",LEFT(E262,2))</f>
        <v>_</v>
      </c>
      <c r="I262" s="292" t="str">
        <f t="shared" ref="I262:I325" si="13">CONCATENATE(A262,"_",LEFT(G262, 2))</f>
        <v>_</v>
      </c>
      <c r="J262" s="582">
        <f t="shared" ref="J262:J325" si="14" xml:space="preserve"> J261+N(D262)-N(F262)</f>
        <v>0</v>
      </c>
    </row>
    <row r="263" spans="1:10" ht="18" customHeight="1" x14ac:dyDescent="0.2">
      <c r="A263" s="299"/>
      <c r="B263" s="295"/>
      <c r="C263" s="293"/>
      <c r="D263" s="290" t="s">
        <v>340</v>
      </c>
      <c r="E263" s="291"/>
      <c r="F263" s="290" t="s">
        <v>340</v>
      </c>
      <c r="G263" s="291"/>
      <c r="H263" s="292" t="str">
        <f t="shared" si="12"/>
        <v>_</v>
      </c>
      <c r="I263" s="292" t="str">
        <f t="shared" si="13"/>
        <v>_</v>
      </c>
      <c r="J263" s="582">
        <f t="shared" si="14"/>
        <v>0</v>
      </c>
    </row>
    <row r="264" spans="1:10" ht="18" customHeight="1" x14ac:dyDescent="0.2">
      <c r="A264" s="299"/>
      <c r="B264" s="295"/>
      <c r="C264" s="293"/>
      <c r="D264" s="290" t="s">
        <v>340</v>
      </c>
      <c r="E264" s="291"/>
      <c r="F264" s="290" t="s">
        <v>340</v>
      </c>
      <c r="G264" s="291"/>
      <c r="H264" s="292" t="str">
        <f t="shared" si="12"/>
        <v>_</v>
      </c>
      <c r="I264" s="292" t="str">
        <f t="shared" si="13"/>
        <v>_</v>
      </c>
      <c r="J264" s="582">
        <f t="shared" si="14"/>
        <v>0</v>
      </c>
    </row>
    <row r="265" spans="1:10" ht="18" customHeight="1" x14ac:dyDescent="0.2">
      <c r="A265" s="299"/>
      <c r="B265" s="295"/>
      <c r="C265" s="293"/>
      <c r="D265" s="290" t="s">
        <v>340</v>
      </c>
      <c r="E265" s="291"/>
      <c r="F265" s="290" t="s">
        <v>340</v>
      </c>
      <c r="G265" s="291"/>
      <c r="H265" s="292" t="str">
        <f t="shared" si="12"/>
        <v>_</v>
      </c>
      <c r="I265" s="292" t="str">
        <f t="shared" si="13"/>
        <v>_</v>
      </c>
      <c r="J265" s="582">
        <f t="shared" si="14"/>
        <v>0</v>
      </c>
    </row>
    <row r="266" spans="1:10" ht="18" customHeight="1" x14ac:dyDescent="0.2">
      <c r="A266" s="299"/>
      <c r="B266" s="295"/>
      <c r="C266" s="293"/>
      <c r="D266" s="290" t="s">
        <v>340</v>
      </c>
      <c r="E266" s="291"/>
      <c r="F266" s="290" t="s">
        <v>340</v>
      </c>
      <c r="G266" s="291"/>
      <c r="H266" s="292" t="str">
        <f t="shared" si="12"/>
        <v>_</v>
      </c>
      <c r="I266" s="292" t="str">
        <f t="shared" si="13"/>
        <v>_</v>
      </c>
      <c r="J266" s="582">
        <f t="shared" si="14"/>
        <v>0</v>
      </c>
    </row>
    <row r="267" spans="1:10" ht="18" customHeight="1" x14ac:dyDescent="0.2">
      <c r="A267" s="299"/>
      <c r="B267" s="295"/>
      <c r="C267" s="293"/>
      <c r="D267" s="290" t="s">
        <v>340</v>
      </c>
      <c r="E267" s="291"/>
      <c r="F267" s="290" t="s">
        <v>340</v>
      </c>
      <c r="G267" s="291"/>
      <c r="H267" s="292" t="str">
        <f t="shared" si="12"/>
        <v>_</v>
      </c>
      <c r="I267" s="292" t="str">
        <f t="shared" si="13"/>
        <v>_</v>
      </c>
      <c r="J267" s="582">
        <f t="shared" si="14"/>
        <v>0</v>
      </c>
    </row>
    <row r="268" spans="1:10" ht="18" customHeight="1" x14ac:dyDescent="0.2">
      <c r="A268" s="299"/>
      <c r="B268" s="295"/>
      <c r="C268" s="293"/>
      <c r="D268" s="290" t="s">
        <v>340</v>
      </c>
      <c r="E268" s="291"/>
      <c r="F268" s="290" t="s">
        <v>340</v>
      </c>
      <c r="G268" s="291"/>
      <c r="H268" s="292" t="str">
        <f t="shared" si="12"/>
        <v>_</v>
      </c>
      <c r="I268" s="292" t="str">
        <f t="shared" si="13"/>
        <v>_</v>
      </c>
      <c r="J268" s="582">
        <f t="shared" si="14"/>
        <v>0</v>
      </c>
    </row>
    <row r="269" spans="1:10" ht="18" customHeight="1" x14ac:dyDescent="0.2">
      <c r="A269" s="299"/>
      <c r="B269" s="295"/>
      <c r="C269" s="293"/>
      <c r="D269" s="290" t="s">
        <v>340</v>
      </c>
      <c r="E269" s="291"/>
      <c r="F269" s="290" t="s">
        <v>340</v>
      </c>
      <c r="G269" s="291"/>
      <c r="H269" s="292" t="str">
        <f t="shared" si="12"/>
        <v>_</v>
      </c>
      <c r="I269" s="292" t="str">
        <f t="shared" si="13"/>
        <v>_</v>
      </c>
      <c r="J269" s="582">
        <f t="shared" si="14"/>
        <v>0</v>
      </c>
    </row>
    <row r="270" spans="1:10" ht="18" customHeight="1" x14ac:dyDescent="0.2">
      <c r="A270" s="299"/>
      <c r="B270" s="295"/>
      <c r="C270" s="293"/>
      <c r="D270" s="290" t="s">
        <v>340</v>
      </c>
      <c r="E270" s="291"/>
      <c r="F270" s="290" t="s">
        <v>340</v>
      </c>
      <c r="G270" s="291"/>
      <c r="H270" s="292" t="str">
        <f t="shared" si="12"/>
        <v>_</v>
      </c>
      <c r="I270" s="292" t="str">
        <f t="shared" si="13"/>
        <v>_</v>
      </c>
      <c r="J270" s="582">
        <f t="shared" si="14"/>
        <v>0</v>
      </c>
    </row>
    <row r="271" spans="1:10" ht="18" customHeight="1" x14ac:dyDescent="0.2">
      <c r="A271" s="299"/>
      <c r="B271" s="295"/>
      <c r="C271" s="293"/>
      <c r="D271" s="290" t="s">
        <v>340</v>
      </c>
      <c r="E271" s="291"/>
      <c r="F271" s="290" t="s">
        <v>340</v>
      </c>
      <c r="G271" s="291"/>
      <c r="H271" s="292" t="str">
        <f t="shared" si="12"/>
        <v>_</v>
      </c>
      <c r="I271" s="292" t="str">
        <f t="shared" si="13"/>
        <v>_</v>
      </c>
      <c r="J271" s="582">
        <f t="shared" si="14"/>
        <v>0</v>
      </c>
    </row>
    <row r="272" spans="1:10" ht="18" customHeight="1" x14ac:dyDescent="0.2">
      <c r="A272" s="299"/>
      <c r="B272" s="295"/>
      <c r="C272" s="293"/>
      <c r="D272" s="290" t="s">
        <v>340</v>
      </c>
      <c r="E272" s="291"/>
      <c r="F272" s="290" t="s">
        <v>340</v>
      </c>
      <c r="G272" s="291"/>
      <c r="H272" s="292" t="str">
        <f t="shared" si="12"/>
        <v>_</v>
      </c>
      <c r="I272" s="292" t="str">
        <f t="shared" si="13"/>
        <v>_</v>
      </c>
      <c r="J272" s="582">
        <f t="shared" si="14"/>
        <v>0</v>
      </c>
    </row>
    <row r="273" spans="1:10" ht="18" customHeight="1" x14ac:dyDescent="0.2">
      <c r="A273" s="299"/>
      <c r="B273" s="295"/>
      <c r="C273" s="293"/>
      <c r="D273" s="290" t="s">
        <v>340</v>
      </c>
      <c r="E273" s="291"/>
      <c r="F273" s="290" t="s">
        <v>340</v>
      </c>
      <c r="G273" s="291"/>
      <c r="H273" s="292" t="str">
        <f t="shared" si="12"/>
        <v>_</v>
      </c>
      <c r="I273" s="292" t="str">
        <f t="shared" si="13"/>
        <v>_</v>
      </c>
      <c r="J273" s="582">
        <f t="shared" si="14"/>
        <v>0</v>
      </c>
    </row>
    <row r="274" spans="1:10" ht="18" customHeight="1" x14ac:dyDescent="0.2">
      <c r="A274" s="299"/>
      <c r="B274" s="295"/>
      <c r="C274" s="293"/>
      <c r="D274" s="290" t="s">
        <v>340</v>
      </c>
      <c r="E274" s="291"/>
      <c r="F274" s="290" t="s">
        <v>340</v>
      </c>
      <c r="G274" s="291"/>
      <c r="H274" s="292" t="str">
        <f t="shared" si="12"/>
        <v>_</v>
      </c>
      <c r="I274" s="292" t="str">
        <f t="shared" si="13"/>
        <v>_</v>
      </c>
      <c r="J274" s="582">
        <f t="shared" si="14"/>
        <v>0</v>
      </c>
    </row>
    <row r="275" spans="1:10" ht="18" customHeight="1" x14ac:dyDescent="0.2">
      <c r="A275" s="299"/>
      <c r="B275" s="295"/>
      <c r="C275" s="293"/>
      <c r="D275" s="290" t="s">
        <v>340</v>
      </c>
      <c r="E275" s="291"/>
      <c r="F275" s="290" t="s">
        <v>340</v>
      </c>
      <c r="G275" s="291"/>
      <c r="H275" s="292" t="str">
        <f t="shared" si="12"/>
        <v>_</v>
      </c>
      <c r="I275" s="292" t="str">
        <f t="shared" si="13"/>
        <v>_</v>
      </c>
      <c r="J275" s="582">
        <f t="shared" si="14"/>
        <v>0</v>
      </c>
    </row>
    <row r="276" spans="1:10" ht="18" customHeight="1" x14ac:dyDescent="0.2">
      <c r="A276" s="299"/>
      <c r="B276" s="295"/>
      <c r="C276" s="293"/>
      <c r="D276" s="290" t="s">
        <v>340</v>
      </c>
      <c r="E276" s="291"/>
      <c r="F276" s="290" t="s">
        <v>340</v>
      </c>
      <c r="G276" s="291"/>
      <c r="H276" s="292" t="str">
        <f t="shared" si="12"/>
        <v>_</v>
      </c>
      <c r="I276" s="292" t="str">
        <f t="shared" si="13"/>
        <v>_</v>
      </c>
      <c r="J276" s="582">
        <f t="shared" si="14"/>
        <v>0</v>
      </c>
    </row>
    <row r="277" spans="1:10" ht="18" customHeight="1" x14ac:dyDescent="0.2">
      <c r="A277" s="299"/>
      <c r="B277" s="295"/>
      <c r="C277" s="293"/>
      <c r="D277" s="290" t="s">
        <v>340</v>
      </c>
      <c r="E277" s="291"/>
      <c r="F277" s="290" t="s">
        <v>340</v>
      </c>
      <c r="G277" s="291"/>
      <c r="H277" s="292" t="str">
        <f t="shared" si="12"/>
        <v>_</v>
      </c>
      <c r="I277" s="292" t="str">
        <f t="shared" si="13"/>
        <v>_</v>
      </c>
      <c r="J277" s="582">
        <f t="shared" si="14"/>
        <v>0</v>
      </c>
    </row>
    <row r="278" spans="1:10" ht="18" customHeight="1" x14ac:dyDescent="0.2">
      <c r="A278" s="299"/>
      <c r="B278" s="295"/>
      <c r="C278" s="293"/>
      <c r="D278" s="290" t="s">
        <v>340</v>
      </c>
      <c r="E278" s="291"/>
      <c r="F278" s="290" t="s">
        <v>340</v>
      </c>
      <c r="G278" s="291"/>
      <c r="H278" s="292" t="str">
        <f t="shared" si="12"/>
        <v>_</v>
      </c>
      <c r="I278" s="292" t="str">
        <f t="shared" si="13"/>
        <v>_</v>
      </c>
      <c r="J278" s="582">
        <f t="shared" si="14"/>
        <v>0</v>
      </c>
    </row>
    <row r="279" spans="1:10" ht="18" customHeight="1" x14ac:dyDescent="0.2">
      <c r="A279" s="299"/>
      <c r="B279" s="295"/>
      <c r="C279" s="293"/>
      <c r="D279" s="290" t="s">
        <v>340</v>
      </c>
      <c r="E279" s="291"/>
      <c r="F279" s="290" t="s">
        <v>340</v>
      </c>
      <c r="G279" s="291"/>
      <c r="H279" s="292" t="str">
        <f t="shared" si="12"/>
        <v>_</v>
      </c>
      <c r="I279" s="292" t="str">
        <f t="shared" si="13"/>
        <v>_</v>
      </c>
      <c r="J279" s="582">
        <f t="shared" si="14"/>
        <v>0</v>
      </c>
    </row>
    <row r="280" spans="1:10" ht="18" customHeight="1" x14ac:dyDescent="0.2">
      <c r="A280" s="299"/>
      <c r="B280" s="295"/>
      <c r="C280" s="293"/>
      <c r="D280" s="290" t="s">
        <v>340</v>
      </c>
      <c r="E280" s="291"/>
      <c r="F280" s="290" t="s">
        <v>340</v>
      </c>
      <c r="G280" s="291"/>
      <c r="H280" s="292" t="str">
        <f t="shared" si="12"/>
        <v>_</v>
      </c>
      <c r="I280" s="292" t="str">
        <f t="shared" si="13"/>
        <v>_</v>
      </c>
      <c r="J280" s="582">
        <f t="shared" si="14"/>
        <v>0</v>
      </c>
    </row>
    <row r="281" spans="1:10" ht="18" customHeight="1" x14ac:dyDescent="0.2">
      <c r="A281" s="299"/>
      <c r="B281" s="295"/>
      <c r="C281" s="293"/>
      <c r="D281" s="290" t="s">
        <v>340</v>
      </c>
      <c r="E281" s="291"/>
      <c r="F281" s="290" t="s">
        <v>340</v>
      </c>
      <c r="G281" s="291"/>
      <c r="H281" s="292" t="str">
        <f t="shared" si="12"/>
        <v>_</v>
      </c>
      <c r="I281" s="292" t="str">
        <f t="shared" si="13"/>
        <v>_</v>
      </c>
      <c r="J281" s="582">
        <f t="shared" si="14"/>
        <v>0</v>
      </c>
    </row>
    <row r="282" spans="1:10" ht="18" customHeight="1" x14ac:dyDescent="0.2">
      <c r="A282" s="299"/>
      <c r="B282" s="295"/>
      <c r="C282" s="293"/>
      <c r="D282" s="290" t="s">
        <v>340</v>
      </c>
      <c r="E282" s="291"/>
      <c r="F282" s="290" t="s">
        <v>340</v>
      </c>
      <c r="G282" s="291"/>
      <c r="H282" s="292" t="str">
        <f t="shared" si="12"/>
        <v>_</v>
      </c>
      <c r="I282" s="292" t="str">
        <f t="shared" si="13"/>
        <v>_</v>
      </c>
      <c r="J282" s="582">
        <f t="shared" si="14"/>
        <v>0</v>
      </c>
    </row>
    <row r="283" spans="1:10" ht="18" customHeight="1" x14ac:dyDescent="0.2">
      <c r="A283" s="299"/>
      <c r="B283" s="295"/>
      <c r="C283" s="293"/>
      <c r="D283" s="290" t="s">
        <v>340</v>
      </c>
      <c r="E283" s="291"/>
      <c r="F283" s="290" t="s">
        <v>340</v>
      </c>
      <c r="G283" s="291"/>
      <c r="H283" s="292" t="str">
        <f t="shared" si="12"/>
        <v>_</v>
      </c>
      <c r="I283" s="292" t="str">
        <f t="shared" si="13"/>
        <v>_</v>
      </c>
      <c r="J283" s="582">
        <f t="shared" si="14"/>
        <v>0</v>
      </c>
    </row>
    <row r="284" spans="1:10" ht="18" customHeight="1" x14ac:dyDescent="0.2">
      <c r="A284" s="299"/>
      <c r="B284" s="295"/>
      <c r="C284" s="293"/>
      <c r="D284" s="290" t="s">
        <v>340</v>
      </c>
      <c r="E284" s="291"/>
      <c r="F284" s="290" t="s">
        <v>340</v>
      </c>
      <c r="G284" s="291"/>
      <c r="H284" s="292" t="str">
        <f t="shared" si="12"/>
        <v>_</v>
      </c>
      <c r="I284" s="292" t="str">
        <f t="shared" si="13"/>
        <v>_</v>
      </c>
      <c r="J284" s="582">
        <f t="shared" si="14"/>
        <v>0</v>
      </c>
    </row>
    <row r="285" spans="1:10" ht="18" customHeight="1" x14ac:dyDescent="0.2">
      <c r="A285" s="299"/>
      <c r="B285" s="295"/>
      <c r="C285" s="293"/>
      <c r="D285" s="290" t="s">
        <v>340</v>
      </c>
      <c r="E285" s="291"/>
      <c r="F285" s="290" t="s">
        <v>340</v>
      </c>
      <c r="G285" s="291"/>
      <c r="H285" s="292" t="str">
        <f t="shared" si="12"/>
        <v>_</v>
      </c>
      <c r="I285" s="292" t="str">
        <f t="shared" si="13"/>
        <v>_</v>
      </c>
      <c r="J285" s="582">
        <f t="shared" si="14"/>
        <v>0</v>
      </c>
    </row>
    <row r="286" spans="1:10" ht="18" customHeight="1" x14ac:dyDescent="0.2">
      <c r="A286" s="299"/>
      <c r="B286" s="295"/>
      <c r="C286" s="293"/>
      <c r="D286" s="290" t="s">
        <v>340</v>
      </c>
      <c r="E286" s="291"/>
      <c r="F286" s="290" t="s">
        <v>340</v>
      </c>
      <c r="G286" s="291"/>
      <c r="H286" s="292" t="str">
        <f t="shared" si="12"/>
        <v>_</v>
      </c>
      <c r="I286" s="292" t="str">
        <f t="shared" si="13"/>
        <v>_</v>
      </c>
      <c r="J286" s="582">
        <f t="shared" si="14"/>
        <v>0</v>
      </c>
    </row>
    <row r="287" spans="1:10" ht="18" customHeight="1" x14ac:dyDescent="0.2">
      <c r="A287" s="299"/>
      <c r="B287" s="295"/>
      <c r="C287" s="293"/>
      <c r="D287" s="290" t="s">
        <v>340</v>
      </c>
      <c r="E287" s="291"/>
      <c r="F287" s="290" t="s">
        <v>340</v>
      </c>
      <c r="G287" s="291"/>
      <c r="H287" s="292" t="str">
        <f t="shared" si="12"/>
        <v>_</v>
      </c>
      <c r="I287" s="292" t="str">
        <f t="shared" si="13"/>
        <v>_</v>
      </c>
      <c r="J287" s="582">
        <f t="shared" si="14"/>
        <v>0</v>
      </c>
    </row>
    <row r="288" spans="1:10" ht="18" customHeight="1" x14ac:dyDescent="0.2">
      <c r="A288" s="299"/>
      <c r="B288" s="295"/>
      <c r="C288" s="293"/>
      <c r="D288" s="290" t="s">
        <v>340</v>
      </c>
      <c r="E288" s="291"/>
      <c r="F288" s="290" t="s">
        <v>340</v>
      </c>
      <c r="G288" s="291"/>
      <c r="H288" s="292" t="str">
        <f t="shared" si="12"/>
        <v>_</v>
      </c>
      <c r="I288" s="292" t="str">
        <f t="shared" si="13"/>
        <v>_</v>
      </c>
      <c r="J288" s="582">
        <f t="shared" si="14"/>
        <v>0</v>
      </c>
    </row>
    <row r="289" spans="1:10" ht="18" customHeight="1" x14ac:dyDescent="0.2">
      <c r="A289" s="299"/>
      <c r="B289" s="295"/>
      <c r="C289" s="293"/>
      <c r="D289" s="290" t="s">
        <v>340</v>
      </c>
      <c r="E289" s="291"/>
      <c r="F289" s="290" t="s">
        <v>340</v>
      </c>
      <c r="G289" s="291"/>
      <c r="H289" s="292" t="str">
        <f t="shared" si="12"/>
        <v>_</v>
      </c>
      <c r="I289" s="292" t="str">
        <f t="shared" si="13"/>
        <v>_</v>
      </c>
      <c r="J289" s="582">
        <f t="shared" si="14"/>
        <v>0</v>
      </c>
    </row>
    <row r="290" spans="1:10" ht="18" customHeight="1" x14ac:dyDescent="0.2">
      <c r="A290" s="299"/>
      <c r="B290" s="295"/>
      <c r="C290" s="293"/>
      <c r="D290" s="290" t="s">
        <v>340</v>
      </c>
      <c r="E290" s="291"/>
      <c r="F290" s="290" t="s">
        <v>340</v>
      </c>
      <c r="G290" s="291"/>
      <c r="H290" s="292" t="str">
        <f t="shared" si="12"/>
        <v>_</v>
      </c>
      <c r="I290" s="292" t="str">
        <f t="shared" si="13"/>
        <v>_</v>
      </c>
      <c r="J290" s="582">
        <f t="shared" si="14"/>
        <v>0</v>
      </c>
    </row>
    <row r="291" spans="1:10" ht="18" customHeight="1" x14ac:dyDescent="0.2">
      <c r="A291" s="299"/>
      <c r="B291" s="295"/>
      <c r="C291" s="293"/>
      <c r="D291" s="290" t="s">
        <v>340</v>
      </c>
      <c r="E291" s="291"/>
      <c r="F291" s="290" t="s">
        <v>340</v>
      </c>
      <c r="G291" s="291"/>
      <c r="H291" s="292" t="str">
        <f t="shared" si="12"/>
        <v>_</v>
      </c>
      <c r="I291" s="292" t="str">
        <f t="shared" si="13"/>
        <v>_</v>
      </c>
      <c r="J291" s="582">
        <f t="shared" si="14"/>
        <v>0</v>
      </c>
    </row>
    <row r="292" spans="1:10" ht="18" customHeight="1" x14ac:dyDescent="0.2">
      <c r="A292" s="299"/>
      <c r="B292" s="295"/>
      <c r="C292" s="293"/>
      <c r="D292" s="290" t="s">
        <v>340</v>
      </c>
      <c r="E292" s="291"/>
      <c r="F292" s="290" t="s">
        <v>340</v>
      </c>
      <c r="G292" s="291"/>
      <c r="H292" s="292" t="str">
        <f t="shared" si="12"/>
        <v>_</v>
      </c>
      <c r="I292" s="292" t="str">
        <f t="shared" si="13"/>
        <v>_</v>
      </c>
      <c r="J292" s="582">
        <f t="shared" si="14"/>
        <v>0</v>
      </c>
    </row>
    <row r="293" spans="1:10" ht="18" customHeight="1" x14ac:dyDescent="0.2">
      <c r="A293" s="299"/>
      <c r="B293" s="295"/>
      <c r="C293" s="293"/>
      <c r="D293" s="290" t="s">
        <v>340</v>
      </c>
      <c r="E293" s="291"/>
      <c r="F293" s="290" t="s">
        <v>340</v>
      </c>
      <c r="G293" s="291"/>
      <c r="H293" s="292" t="str">
        <f t="shared" si="12"/>
        <v>_</v>
      </c>
      <c r="I293" s="292" t="str">
        <f t="shared" si="13"/>
        <v>_</v>
      </c>
      <c r="J293" s="582">
        <f t="shared" si="14"/>
        <v>0</v>
      </c>
    </row>
    <row r="294" spans="1:10" ht="18" customHeight="1" x14ac:dyDescent="0.2">
      <c r="A294" s="299"/>
      <c r="B294" s="295"/>
      <c r="C294" s="293"/>
      <c r="D294" s="290" t="s">
        <v>340</v>
      </c>
      <c r="E294" s="291"/>
      <c r="F294" s="290" t="s">
        <v>340</v>
      </c>
      <c r="G294" s="291"/>
      <c r="H294" s="292" t="str">
        <f t="shared" si="12"/>
        <v>_</v>
      </c>
      <c r="I294" s="292" t="str">
        <f t="shared" si="13"/>
        <v>_</v>
      </c>
      <c r="J294" s="582">
        <f t="shared" si="14"/>
        <v>0</v>
      </c>
    </row>
    <row r="295" spans="1:10" ht="18" customHeight="1" x14ac:dyDescent="0.2">
      <c r="A295" s="299"/>
      <c r="B295" s="295"/>
      <c r="C295" s="293"/>
      <c r="D295" s="290" t="s">
        <v>340</v>
      </c>
      <c r="E295" s="291"/>
      <c r="F295" s="290" t="s">
        <v>340</v>
      </c>
      <c r="G295" s="291"/>
      <c r="H295" s="292" t="str">
        <f t="shared" si="12"/>
        <v>_</v>
      </c>
      <c r="I295" s="292" t="str">
        <f t="shared" si="13"/>
        <v>_</v>
      </c>
      <c r="J295" s="582">
        <f t="shared" si="14"/>
        <v>0</v>
      </c>
    </row>
    <row r="296" spans="1:10" ht="18" customHeight="1" x14ac:dyDescent="0.2">
      <c r="A296" s="299"/>
      <c r="B296" s="295"/>
      <c r="C296" s="293"/>
      <c r="D296" s="290" t="s">
        <v>340</v>
      </c>
      <c r="E296" s="291"/>
      <c r="F296" s="290" t="s">
        <v>340</v>
      </c>
      <c r="G296" s="291"/>
      <c r="H296" s="292" t="str">
        <f t="shared" si="12"/>
        <v>_</v>
      </c>
      <c r="I296" s="292" t="str">
        <f t="shared" si="13"/>
        <v>_</v>
      </c>
      <c r="J296" s="582">
        <f t="shared" si="14"/>
        <v>0</v>
      </c>
    </row>
    <row r="297" spans="1:10" ht="18" customHeight="1" x14ac:dyDescent="0.2">
      <c r="A297" s="299"/>
      <c r="B297" s="295"/>
      <c r="C297" s="293"/>
      <c r="D297" s="290" t="s">
        <v>340</v>
      </c>
      <c r="E297" s="291"/>
      <c r="F297" s="290" t="s">
        <v>340</v>
      </c>
      <c r="G297" s="291"/>
      <c r="H297" s="292" t="str">
        <f t="shared" si="12"/>
        <v>_</v>
      </c>
      <c r="I297" s="292" t="str">
        <f t="shared" si="13"/>
        <v>_</v>
      </c>
      <c r="J297" s="582">
        <f t="shared" si="14"/>
        <v>0</v>
      </c>
    </row>
    <row r="298" spans="1:10" ht="18" customHeight="1" x14ac:dyDescent="0.2">
      <c r="A298" s="299"/>
      <c r="B298" s="295"/>
      <c r="C298" s="293"/>
      <c r="D298" s="290" t="s">
        <v>340</v>
      </c>
      <c r="E298" s="291"/>
      <c r="F298" s="290" t="s">
        <v>340</v>
      </c>
      <c r="G298" s="291"/>
      <c r="H298" s="292" t="str">
        <f t="shared" si="12"/>
        <v>_</v>
      </c>
      <c r="I298" s="292" t="str">
        <f t="shared" si="13"/>
        <v>_</v>
      </c>
      <c r="J298" s="582">
        <f t="shared" si="14"/>
        <v>0</v>
      </c>
    </row>
    <row r="299" spans="1:10" ht="18" customHeight="1" x14ac:dyDescent="0.2">
      <c r="A299" s="299"/>
      <c r="B299" s="295"/>
      <c r="C299" s="293"/>
      <c r="D299" s="290" t="s">
        <v>340</v>
      </c>
      <c r="E299" s="291"/>
      <c r="F299" s="290" t="s">
        <v>340</v>
      </c>
      <c r="G299" s="291"/>
      <c r="H299" s="292" t="str">
        <f t="shared" si="12"/>
        <v>_</v>
      </c>
      <c r="I299" s="292" t="str">
        <f t="shared" si="13"/>
        <v>_</v>
      </c>
      <c r="J299" s="582">
        <f t="shared" si="14"/>
        <v>0</v>
      </c>
    </row>
    <row r="300" spans="1:10" ht="18" customHeight="1" x14ac:dyDescent="0.2">
      <c r="A300" s="299"/>
      <c r="B300" s="295"/>
      <c r="C300" s="293"/>
      <c r="D300" s="290" t="s">
        <v>340</v>
      </c>
      <c r="E300" s="291"/>
      <c r="F300" s="290" t="s">
        <v>340</v>
      </c>
      <c r="G300" s="291"/>
      <c r="H300" s="292" t="str">
        <f t="shared" si="12"/>
        <v>_</v>
      </c>
      <c r="I300" s="292" t="str">
        <f t="shared" si="13"/>
        <v>_</v>
      </c>
      <c r="J300" s="582">
        <f t="shared" si="14"/>
        <v>0</v>
      </c>
    </row>
    <row r="301" spans="1:10" ht="18" customHeight="1" x14ac:dyDescent="0.2">
      <c r="A301" s="299"/>
      <c r="B301" s="295"/>
      <c r="C301" s="293"/>
      <c r="D301" s="290" t="s">
        <v>340</v>
      </c>
      <c r="E301" s="291"/>
      <c r="F301" s="290" t="s">
        <v>340</v>
      </c>
      <c r="G301" s="291"/>
      <c r="H301" s="292" t="str">
        <f t="shared" si="12"/>
        <v>_</v>
      </c>
      <c r="I301" s="292" t="str">
        <f t="shared" si="13"/>
        <v>_</v>
      </c>
      <c r="J301" s="582">
        <f t="shared" si="14"/>
        <v>0</v>
      </c>
    </row>
    <row r="302" spans="1:10" ht="18" customHeight="1" x14ac:dyDescent="0.2">
      <c r="A302" s="299"/>
      <c r="B302" s="295"/>
      <c r="C302" s="293"/>
      <c r="D302" s="290" t="s">
        <v>340</v>
      </c>
      <c r="E302" s="291"/>
      <c r="F302" s="290" t="s">
        <v>340</v>
      </c>
      <c r="G302" s="291"/>
      <c r="H302" s="292" t="str">
        <f t="shared" si="12"/>
        <v>_</v>
      </c>
      <c r="I302" s="292" t="str">
        <f t="shared" si="13"/>
        <v>_</v>
      </c>
      <c r="J302" s="582">
        <f t="shared" si="14"/>
        <v>0</v>
      </c>
    </row>
    <row r="303" spans="1:10" ht="18" customHeight="1" x14ac:dyDescent="0.2">
      <c r="A303" s="299"/>
      <c r="B303" s="295"/>
      <c r="C303" s="293"/>
      <c r="D303" s="290" t="s">
        <v>340</v>
      </c>
      <c r="E303" s="291"/>
      <c r="F303" s="290" t="s">
        <v>340</v>
      </c>
      <c r="G303" s="291"/>
      <c r="H303" s="292" t="str">
        <f t="shared" si="12"/>
        <v>_</v>
      </c>
      <c r="I303" s="292" t="str">
        <f t="shared" si="13"/>
        <v>_</v>
      </c>
      <c r="J303" s="582">
        <f t="shared" si="14"/>
        <v>0</v>
      </c>
    </row>
    <row r="304" spans="1:10" ht="18" customHeight="1" x14ac:dyDescent="0.2">
      <c r="A304" s="299"/>
      <c r="B304" s="295"/>
      <c r="C304" s="293"/>
      <c r="D304" s="290" t="s">
        <v>340</v>
      </c>
      <c r="E304" s="291"/>
      <c r="F304" s="290" t="s">
        <v>340</v>
      </c>
      <c r="G304" s="291"/>
      <c r="H304" s="292" t="str">
        <f t="shared" si="12"/>
        <v>_</v>
      </c>
      <c r="I304" s="292" t="str">
        <f t="shared" si="13"/>
        <v>_</v>
      </c>
      <c r="J304" s="582">
        <f t="shared" si="14"/>
        <v>0</v>
      </c>
    </row>
    <row r="305" spans="1:10" ht="18" customHeight="1" x14ac:dyDescent="0.2">
      <c r="A305" s="299"/>
      <c r="B305" s="295"/>
      <c r="C305" s="293"/>
      <c r="D305" s="290" t="s">
        <v>340</v>
      </c>
      <c r="E305" s="291"/>
      <c r="F305" s="290" t="s">
        <v>340</v>
      </c>
      <c r="G305" s="291"/>
      <c r="H305" s="292" t="str">
        <f t="shared" si="12"/>
        <v>_</v>
      </c>
      <c r="I305" s="292" t="str">
        <f t="shared" si="13"/>
        <v>_</v>
      </c>
      <c r="J305" s="582">
        <f t="shared" si="14"/>
        <v>0</v>
      </c>
    </row>
    <row r="306" spans="1:10" ht="18" customHeight="1" x14ac:dyDescent="0.2">
      <c r="A306" s="299"/>
      <c r="B306" s="295"/>
      <c r="C306" s="293"/>
      <c r="D306" s="290" t="s">
        <v>340</v>
      </c>
      <c r="E306" s="291"/>
      <c r="F306" s="290" t="s">
        <v>340</v>
      </c>
      <c r="G306" s="291"/>
      <c r="H306" s="292" t="str">
        <f t="shared" si="12"/>
        <v>_</v>
      </c>
      <c r="I306" s="292" t="str">
        <f t="shared" si="13"/>
        <v>_</v>
      </c>
      <c r="J306" s="582">
        <f t="shared" si="14"/>
        <v>0</v>
      </c>
    </row>
    <row r="307" spans="1:10" ht="18" customHeight="1" x14ac:dyDescent="0.2">
      <c r="A307" s="299"/>
      <c r="B307" s="295"/>
      <c r="C307" s="293"/>
      <c r="D307" s="290" t="s">
        <v>340</v>
      </c>
      <c r="E307" s="291"/>
      <c r="F307" s="290" t="s">
        <v>340</v>
      </c>
      <c r="G307" s="291"/>
      <c r="H307" s="292" t="str">
        <f t="shared" si="12"/>
        <v>_</v>
      </c>
      <c r="I307" s="292" t="str">
        <f t="shared" si="13"/>
        <v>_</v>
      </c>
      <c r="J307" s="582">
        <f t="shared" si="14"/>
        <v>0</v>
      </c>
    </row>
    <row r="308" spans="1:10" ht="18" customHeight="1" x14ac:dyDescent="0.2">
      <c r="A308" s="299"/>
      <c r="B308" s="295"/>
      <c r="C308" s="293"/>
      <c r="D308" s="290" t="s">
        <v>340</v>
      </c>
      <c r="E308" s="291"/>
      <c r="F308" s="290" t="s">
        <v>340</v>
      </c>
      <c r="G308" s="291"/>
      <c r="H308" s="292" t="str">
        <f t="shared" si="12"/>
        <v>_</v>
      </c>
      <c r="I308" s="292" t="str">
        <f t="shared" si="13"/>
        <v>_</v>
      </c>
      <c r="J308" s="582">
        <f t="shared" si="14"/>
        <v>0</v>
      </c>
    </row>
    <row r="309" spans="1:10" ht="18" customHeight="1" x14ac:dyDescent="0.2">
      <c r="A309" s="299"/>
      <c r="B309" s="295"/>
      <c r="C309" s="293"/>
      <c r="D309" s="290" t="s">
        <v>340</v>
      </c>
      <c r="E309" s="291"/>
      <c r="F309" s="290" t="s">
        <v>340</v>
      </c>
      <c r="G309" s="291"/>
      <c r="H309" s="292" t="str">
        <f t="shared" si="12"/>
        <v>_</v>
      </c>
      <c r="I309" s="292" t="str">
        <f t="shared" si="13"/>
        <v>_</v>
      </c>
      <c r="J309" s="582">
        <f t="shared" si="14"/>
        <v>0</v>
      </c>
    </row>
    <row r="310" spans="1:10" ht="18" customHeight="1" x14ac:dyDescent="0.2">
      <c r="A310" s="299"/>
      <c r="B310" s="295"/>
      <c r="C310" s="293"/>
      <c r="D310" s="290" t="s">
        <v>340</v>
      </c>
      <c r="E310" s="291"/>
      <c r="F310" s="290" t="s">
        <v>340</v>
      </c>
      <c r="G310" s="291"/>
      <c r="H310" s="292" t="str">
        <f t="shared" si="12"/>
        <v>_</v>
      </c>
      <c r="I310" s="292" t="str">
        <f t="shared" si="13"/>
        <v>_</v>
      </c>
      <c r="J310" s="582">
        <f t="shared" si="14"/>
        <v>0</v>
      </c>
    </row>
    <row r="311" spans="1:10" ht="18" customHeight="1" x14ac:dyDescent="0.2">
      <c r="A311" s="299"/>
      <c r="B311" s="295"/>
      <c r="C311" s="293"/>
      <c r="D311" s="290" t="s">
        <v>340</v>
      </c>
      <c r="E311" s="291"/>
      <c r="F311" s="290" t="s">
        <v>340</v>
      </c>
      <c r="G311" s="291"/>
      <c r="H311" s="292" t="str">
        <f t="shared" si="12"/>
        <v>_</v>
      </c>
      <c r="I311" s="292" t="str">
        <f t="shared" si="13"/>
        <v>_</v>
      </c>
      <c r="J311" s="582">
        <f t="shared" si="14"/>
        <v>0</v>
      </c>
    </row>
    <row r="312" spans="1:10" ht="18" customHeight="1" x14ac:dyDescent="0.2">
      <c r="A312" s="299"/>
      <c r="B312" s="295"/>
      <c r="C312" s="293"/>
      <c r="D312" s="290" t="s">
        <v>340</v>
      </c>
      <c r="E312" s="291"/>
      <c r="F312" s="290" t="s">
        <v>340</v>
      </c>
      <c r="G312" s="291"/>
      <c r="H312" s="292" t="str">
        <f t="shared" si="12"/>
        <v>_</v>
      </c>
      <c r="I312" s="292" t="str">
        <f t="shared" si="13"/>
        <v>_</v>
      </c>
      <c r="J312" s="582">
        <f t="shared" si="14"/>
        <v>0</v>
      </c>
    </row>
    <row r="313" spans="1:10" ht="18" customHeight="1" x14ac:dyDescent="0.2">
      <c r="A313" s="299"/>
      <c r="B313" s="295"/>
      <c r="C313" s="293"/>
      <c r="D313" s="290" t="s">
        <v>340</v>
      </c>
      <c r="E313" s="291"/>
      <c r="F313" s="290" t="s">
        <v>340</v>
      </c>
      <c r="G313" s="291"/>
      <c r="H313" s="292" t="str">
        <f t="shared" si="12"/>
        <v>_</v>
      </c>
      <c r="I313" s="292" t="str">
        <f t="shared" si="13"/>
        <v>_</v>
      </c>
      <c r="J313" s="582">
        <f t="shared" si="14"/>
        <v>0</v>
      </c>
    </row>
    <row r="314" spans="1:10" ht="18" customHeight="1" x14ac:dyDescent="0.2">
      <c r="A314" s="299"/>
      <c r="B314" s="295"/>
      <c r="C314" s="293"/>
      <c r="D314" s="290" t="s">
        <v>340</v>
      </c>
      <c r="E314" s="291"/>
      <c r="F314" s="290" t="s">
        <v>340</v>
      </c>
      <c r="G314" s="291"/>
      <c r="H314" s="292" t="str">
        <f t="shared" si="12"/>
        <v>_</v>
      </c>
      <c r="I314" s="292" t="str">
        <f t="shared" si="13"/>
        <v>_</v>
      </c>
      <c r="J314" s="582">
        <f t="shared" si="14"/>
        <v>0</v>
      </c>
    </row>
    <row r="315" spans="1:10" ht="18" customHeight="1" x14ac:dyDescent="0.2">
      <c r="A315" s="299"/>
      <c r="B315" s="295"/>
      <c r="C315" s="293"/>
      <c r="D315" s="290" t="s">
        <v>340</v>
      </c>
      <c r="E315" s="291"/>
      <c r="F315" s="290" t="s">
        <v>340</v>
      </c>
      <c r="G315" s="291"/>
      <c r="H315" s="292" t="str">
        <f t="shared" si="12"/>
        <v>_</v>
      </c>
      <c r="I315" s="292" t="str">
        <f t="shared" si="13"/>
        <v>_</v>
      </c>
      <c r="J315" s="582">
        <f t="shared" si="14"/>
        <v>0</v>
      </c>
    </row>
    <row r="316" spans="1:10" ht="18" customHeight="1" x14ac:dyDescent="0.2">
      <c r="A316" s="299"/>
      <c r="B316" s="295"/>
      <c r="C316" s="293"/>
      <c r="D316" s="290" t="s">
        <v>340</v>
      </c>
      <c r="E316" s="291"/>
      <c r="F316" s="290" t="s">
        <v>340</v>
      </c>
      <c r="G316" s="291"/>
      <c r="H316" s="292" t="str">
        <f t="shared" si="12"/>
        <v>_</v>
      </c>
      <c r="I316" s="292" t="str">
        <f t="shared" si="13"/>
        <v>_</v>
      </c>
      <c r="J316" s="582">
        <f t="shared" si="14"/>
        <v>0</v>
      </c>
    </row>
    <row r="317" spans="1:10" ht="18" customHeight="1" x14ac:dyDescent="0.2">
      <c r="A317" s="299"/>
      <c r="B317" s="295"/>
      <c r="C317" s="293"/>
      <c r="D317" s="290" t="s">
        <v>340</v>
      </c>
      <c r="E317" s="291"/>
      <c r="F317" s="290" t="s">
        <v>340</v>
      </c>
      <c r="G317" s="291"/>
      <c r="H317" s="292" t="str">
        <f t="shared" si="12"/>
        <v>_</v>
      </c>
      <c r="I317" s="292" t="str">
        <f t="shared" si="13"/>
        <v>_</v>
      </c>
      <c r="J317" s="582">
        <f t="shared" si="14"/>
        <v>0</v>
      </c>
    </row>
    <row r="318" spans="1:10" ht="18" customHeight="1" x14ac:dyDescent="0.2">
      <c r="A318" s="299"/>
      <c r="B318" s="295"/>
      <c r="C318" s="293"/>
      <c r="D318" s="290" t="s">
        <v>340</v>
      </c>
      <c r="E318" s="291"/>
      <c r="F318" s="290" t="s">
        <v>340</v>
      </c>
      <c r="G318" s="291"/>
      <c r="H318" s="292" t="str">
        <f t="shared" si="12"/>
        <v>_</v>
      </c>
      <c r="I318" s="292" t="str">
        <f t="shared" si="13"/>
        <v>_</v>
      </c>
      <c r="J318" s="582">
        <f t="shared" si="14"/>
        <v>0</v>
      </c>
    </row>
    <row r="319" spans="1:10" ht="18" customHeight="1" x14ac:dyDescent="0.2">
      <c r="A319" s="299"/>
      <c r="B319" s="295"/>
      <c r="C319" s="293"/>
      <c r="D319" s="290" t="s">
        <v>340</v>
      </c>
      <c r="E319" s="291"/>
      <c r="F319" s="290" t="s">
        <v>340</v>
      </c>
      <c r="G319" s="291"/>
      <c r="H319" s="292" t="str">
        <f t="shared" si="12"/>
        <v>_</v>
      </c>
      <c r="I319" s="292" t="str">
        <f t="shared" si="13"/>
        <v>_</v>
      </c>
      <c r="J319" s="582">
        <f t="shared" si="14"/>
        <v>0</v>
      </c>
    </row>
    <row r="320" spans="1:10" ht="18" customHeight="1" x14ac:dyDescent="0.2">
      <c r="A320" s="299"/>
      <c r="B320" s="295"/>
      <c r="C320" s="293"/>
      <c r="D320" s="290" t="s">
        <v>340</v>
      </c>
      <c r="E320" s="291"/>
      <c r="F320" s="290" t="s">
        <v>340</v>
      </c>
      <c r="G320" s="291"/>
      <c r="H320" s="292" t="str">
        <f t="shared" si="12"/>
        <v>_</v>
      </c>
      <c r="I320" s="292" t="str">
        <f t="shared" si="13"/>
        <v>_</v>
      </c>
      <c r="J320" s="582">
        <f t="shared" si="14"/>
        <v>0</v>
      </c>
    </row>
    <row r="321" spans="1:10" ht="18" customHeight="1" x14ac:dyDescent="0.2">
      <c r="A321" s="299"/>
      <c r="B321" s="295"/>
      <c r="C321" s="293"/>
      <c r="D321" s="290" t="s">
        <v>340</v>
      </c>
      <c r="E321" s="291"/>
      <c r="F321" s="290" t="s">
        <v>340</v>
      </c>
      <c r="G321" s="291"/>
      <c r="H321" s="292" t="str">
        <f t="shared" si="12"/>
        <v>_</v>
      </c>
      <c r="I321" s="292" t="str">
        <f t="shared" si="13"/>
        <v>_</v>
      </c>
      <c r="J321" s="582">
        <f t="shared" si="14"/>
        <v>0</v>
      </c>
    </row>
    <row r="322" spans="1:10" ht="18" customHeight="1" x14ac:dyDescent="0.2">
      <c r="A322" s="299"/>
      <c r="B322" s="295"/>
      <c r="C322" s="293"/>
      <c r="D322" s="290" t="s">
        <v>340</v>
      </c>
      <c r="E322" s="291"/>
      <c r="F322" s="290" t="s">
        <v>340</v>
      </c>
      <c r="G322" s="291"/>
      <c r="H322" s="292" t="str">
        <f t="shared" si="12"/>
        <v>_</v>
      </c>
      <c r="I322" s="292" t="str">
        <f t="shared" si="13"/>
        <v>_</v>
      </c>
      <c r="J322" s="582">
        <f t="shared" si="14"/>
        <v>0</v>
      </c>
    </row>
    <row r="323" spans="1:10" ht="18" customHeight="1" x14ac:dyDescent="0.2">
      <c r="A323" s="299"/>
      <c r="B323" s="295"/>
      <c r="C323" s="293"/>
      <c r="D323" s="290" t="s">
        <v>340</v>
      </c>
      <c r="E323" s="291"/>
      <c r="F323" s="290" t="s">
        <v>340</v>
      </c>
      <c r="G323" s="291"/>
      <c r="H323" s="292" t="str">
        <f t="shared" si="12"/>
        <v>_</v>
      </c>
      <c r="I323" s="292" t="str">
        <f t="shared" si="13"/>
        <v>_</v>
      </c>
      <c r="J323" s="582">
        <f t="shared" si="14"/>
        <v>0</v>
      </c>
    </row>
    <row r="324" spans="1:10" ht="18" customHeight="1" x14ac:dyDescent="0.2">
      <c r="A324" s="299"/>
      <c r="B324" s="295"/>
      <c r="C324" s="293"/>
      <c r="D324" s="290" t="s">
        <v>340</v>
      </c>
      <c r="E324" s="291"/>
      <c r="F324" s="290" t="s">
        <v>340</v>
      </c>
      <c r="G324" s="291"/>
      <c r="H324" s="292" t="str">
        <f t="shared" si="12"/>
        <v>_</v>
      </c>
      <c r="I324" s="292" t="str">
        <f t="shared" si="13"/>
        <v>_</v>
      </c>
      <c r="J324" s="582">
        <f t="shared" si="14"/>
        <v>0</v>
      </c>
    </row>
    <row r="325" spans="1:10" ht="18" customHeight="1" x14ac:dyDescent="0.2">
      <c r="A325" s="299"/>
      <c r="B325" s="295"/>
      <c r="C325" s="293"/>
      <c r="D325" s="290" t="s">
        <v>340</v>
      </c>
      <c r="E325" s="291"/>
      <c r="F325" s="290" t="s">
        <v>340</v>
      </c>
      <c r="G325" s="291"/>
      <c r="H325" s="292" t="str">
        <f t="shared" si="12"/>
        <v>_</v>
      </c>
      <c r="I325" s="292" t="str">
        <f t="shared" si="13"/>
        <v>_</v>
      </c>
      <c r="J325" s="582">
        <f t="shared" si="14"/>
        <v>0</v>
      </c>
    </row>
    <row r="326" spans="1:10" ht="18" customHeight="1" x14ac:dyDescent="0.2">
      <c r="A326" s="299"/>
      <c r="B326" s="295"/>
      <c r="C326" s="293"/>
      <c r="D326" s="290" t="s">
        <v>340</v>
      </c>
      <c r="E326" s="291"/>
      <c r="F326" s="290" t="s">
        <v>340</v>
      </c>
      <c r="G326" s="291"/>
      <c r="H326" s="292" t="str">
        <f t="shared" ref="H326:H389" si="15">CONCATENATE(A326,"_",LEFT(E326,2))</f>
        <v>_</v>
      </c>
      <c r="I326" s="292" t="str">
        <f t="shared" ref="I326:I389" si="16">CONCATENATE(A326,"_",LEFT(G326, 2))</f>
        <v>_</v>
      </c>
      <c r="J326" s="582">
        <f t="shared" ref="J326:J389" si="17" xml:space="preserve"> J325+N(D326)-N(F326)</f>
        <v>0</v>
      </c>
    </row>
    <row r="327" spans="1:10" ht="18" customHeight="1" x14ac:dyDescent="0.2">
      <c r="A327" s="299"/>
      <c r="B327" s="295"/>
      <c r="C327" s="293"/>
      <c r="D327" s="290" t="s">
        <v>340</v>
      </c>
      <c r="E327" s="291"/>
      <c r="F327" s="290" t="s">
        <v>340</v>
      </c>
      <c r="G327" s="291"/>
      <c r="H327" s="292" t="str">
        <f t="shared" si="15"/>
        <v>_</v>
      </c>
      <c r="I327" s="292" t="str">
        <f t="shared" si="16"/>
        <v>_</v>
      </c>
      <c r="J327" s="582">
        <f t="shared" si="17"/>
        <v>0</v>
      </c>
    </row>
    <row r="328" spans="1:10" ht="18" customHeight="1" x14ac:dyDescent="0.2">
      <c r="A328" s="299"/>
      <c r="B328" s="295"/>
      <c r="C328" s="293"/>
      <c r="D328" s="290" t="s">
        <v>340</v>
      </c>
      <c r="E328" s="291"/>
      <c r="F328" s="290" t="s">
        <v>340</v>
      </c>
      <c r="G328" s="291"/>
      <c r="H328" s="292" t="str">
        <f t="shared" si="15"/>
        <v>_</v>
      </c>
      <c r="I328" s="292" t="str">
        <f t="shared" si="16"/>
        <v>_</v>
      </c>
      <c r="J328" s="582">
        <f t="shared" si="17"/>
        <v>0</v>
      </c>
    </row>
    <row r="329" spans="1:10" ht="18" customHeight="1" x14ac:dyDescent="0.2">
      <c r="A329" s="299"/>
      <c r="B329" s="295"/>
      <c r="C329" s="293"/>
      <c r="D329" s="290" t="s">
        <v>340</v>
      </c>
      <c r="E329" s="291"/>
      <c r="F329" s="290" t="s">
        <v>340</v>
      </c>
      <c r="G329" s="291"/>
      <c r="H329" s="292" t="str">
        <f t="shared" si="15"/>
        <v>_</v>
      </c>
      <c r="I329" s="292" t="str">
        <f t="shared" si="16"/>
        <v>_</v>
      </c>
      <c r="J329" s="582">
        <f t="shared" si="17"/>
        <v>0</v>
      </c>
    </row>
    <row r="330" spans="1:10" ht="18" customHeight="1" x14ac:dyDescent="0.2">
      <c r="A330" s="299"/>
      <c r="B330" s="295"/>
      <c r="C330" s="293"/>
      <c r="D330" s="290" t="s">
        <v>340</v>
      </c>
      <c r="E330" s="291"/>
      <c r="F330" s="290" t="s">
        <v>340</v>
      </c>
      <c r="G330" s="291"/>
      <c r="H330" s="292" t="str">
        <f t="shared" si="15"/>
        <v>_</v>
      </c>
      <c r="I330" s="292" t="str">
        <f t="shared" si="16"/>
        <v>_</v>
      </c>
      <c r="J330" s="582">
        <f t="shared" si="17"/>
        <v>0</v>
      </c>
    </row>
    <row r="331" spans="1:10" ht="18" customHeight="1" x14ac:dyDescent="0.2">
      <c r="A331" s="299"/>
      <c r="B331" s="295"/>
      <c r="C331" s="293"/>
      <c r="D331" s="290" t="s">
        <v>340</v>
      </c>
      <c r="E331" s="291"/>
      <c r="F331" s="290" t="s">
        <v>340</v>
      </c>
      <c r="G331" s="291"/>
      <c r="H331" s="292" t="str">
        <f t="shared" si="15"/>
        <v>_</v>
      </c>
      <c r="I331" s="292" t="str">
        <f t="shared" si="16"/>
        <v>_</v>
      </c>
      <c r="J331" s="582">
        <f t="shared" si="17"/>
        <v>0</v>
      </c>
    </row>
    <row r="332" spans="1:10" ht="18" customHeight="1" x14ac:dyDescent="0.2">
      <c r="A332" s="299"/>
      <c r="B332" s="295"/>
      <c r="C332" s="293"/>
      <c r="D332" s="290" t="s">
        <v>340</v>
      </c>
      <c r="E332" s="291"/>
      <c r="F332" s="290" t="s">
        <v>340</v>
      </c>
      <c r="G332" s="291"/>
      <c r="H332" s="292" t="str">
        <f t="shared" si="15"/>
        <v>_</v>
      </c>
      <c r="I332" s="292" t="str">
        <f t="shared" si="16"/>
        <v>_</v>
      </c>
      <c r="J332" s="582">
        <f t="shared" si="17"/>
        <v>0</v>
      </c>
    </row>
    <row r="333" spans="1:10" ht="18" customHeight="1" x14ac:dyDescent="0.2">
      <c r="A333" s="299"/>
      <c r="B333" s="295"/>
      <c r="C333" s="293"/>
      <c r="D333" s="290" t="s">
        <v>340</v>
      </c>
      <c r="E333" s="291"/>
      <c r="F333" s="290" t="s">
        <v>340</v>
      </c>
      <c r="G333" s="291"/>
      <c r="H333" s="292" t="str">
        <f t="shared" si="15"/>
        <v>_</v>
      </c>
      <c r="I333" s="292" t="str">
        <f t="shared" si="16"/>
        <v>_</v>
      </c>
      <c r="J333" s="582">
        <f t="shared" si="17"/>
        <v>0</v>
      </c>
    </row>
    <row r="334" spans="1:10" ht="18" customHeight="1" x14ac:dyDescent="0.2">
      <c r="A334" s="299"/>
      <c r="B334" s="295"/>
      <c r="C334" s="293"/>
      <c r="D334" s="290" t="s">
        <v>340</v>
      </c>
      <c r="E334" s="291"/>
      <c r="F334" s="290" t="s">
        <v>340</v>
      </c>
      <c r="G334" s="291"/>
      <c r="H334" s="292" t="str">
        <f t="shared" si="15"/>
        <v>_</v>
      </c>
      <c r="I334" s="292" t="str">
        <f t="shared" si="16"/>
        <v>_</v>
      </c>
      <c r="J334" s="582">
        <f t="shared" si="17"/>
        <v>0</v>
      </c>
    </row>
    <row r="335" spans="1:10" ht="18" customHeight="1" x14ac:dyDescent="0.2">
      <c r="A335" s="299"/>
      <c r="B335" s="295"/>
      <c r="C335" s="293"/>
      <c r="D335" s="290" t="s">
        <v>340</v>
      </c>
      <c r="E335" s="291"/>
      <c r="F335" s="290" t="s">
        <v>340</v>
      </c>
      <c r="G335" s="291"/>
      <c r="H335" s="292" t="str">
        <f t="shared" si="15"/>
        <v>_</v>
      </c>
      <c r="I335" s="292" t="str">
        <f t="shared" si="16"/>
        <v>_</v>
      </c>
      <c r="J335" s="582">
        <f t="shared" si="17"/>
        <v>0</v>
      </c>
    </row>
    <row r="336" spans="1:10" ht="18" customHeight="1" x14ac:dyDescent="0.2">
      <c r="A336" s="299"/>
      <c r="B336" s="295"/>
      <c r="C336" s="293"/>
      <c r="D336" s="290" t="s">
        <v>340</v>
      </c>
      <c r="E336" s="291"/>
      <c r="F336" s="290" t="s">
        <v>340</v>
      </c>
      <c r="G336" s="291"/>
      <c r="H336" s="292" t="str">
        <f t="shared" si="15"/>
        <v>_</v>
      </c>
      <c r="I336" s="292" t="str">
        <f t="shared" si="16"/>
        <v>_</v>
      </c>
      <c r="J336" s="582">
        <f t="shared" si="17"/>
        <v>0</v>
      </c>
    </row>
    <row r="337" spans="1:10" ht="18" customHeight="1" x14ac:dyDescent="0.2">
      <c r="A337" s="299"/>
      <c r="B337" s="295"/>
      <c r="C337" s="293"/>
      <c r="D337" s="290" t="s">
        <v>340</v>
      </c>
      <c r="E337" s="291"/>
      <c r="F337" s="290" t="s">
        <v>340</v>
      </c>
      <c r="G337" s="291"/>
      <c r="H337" s="292" t="str">
        <f t="shared" si="15"/>
        <v>_</v>
      </c>
      <c r="I337" s="292" t="str">
        <f t="shared" si="16"/>
        <v>_</v>
      </c>
      <c r="J337" s="582">
        <f t="shared" si="17"/>
        <v>0</v>
      </c>
    </row>
    <row r="338" spans="1:10" ht="18" customHeight="1" x14ac:dyDescent="0.2">
      <c r="A338" s="299"/>
      <c r="B338" s="295"/>
      <c r="C338" s="293"/>
      <c r="D338" s="290" t="s">
        <v>340</v>
      </c>
      <c r="E338" s="291"/>
      <c r="F338" s="290" t="s">
        <v>340</v>
      </c>
      <c r="G338" s="291"/>
      <c r="H338" s="292" t="str">
        <f t="shared" si="15"/>
        <v>_</v>
      </c>
      <c r="I338" s="292" t="str">
        <f t="shared" si="16"/>
        <v>_</v>
      </c>
      <c r="J338" s="582">
        <f t="shared" si="17"/>
        <v>0</v>
      </c>
    </row>
    <row r="339" spans="1:10" ht="18" customHeight="1" x14ac:dyDescent="0.2">
      <c r="A339" s="299"/>
      <c r="B339" s="295"/>
      <c r="C339" s="293"/>
      <c r="D339" s="290" t="s">
        <v>340</v>
      </c>
      <c r="E339" s="291"/>
      <c r="F339" s="290" t="s">
        <v>340</v>
      </c>
      <c r="G339" s="291"/>
      <c r="H339" s="292" t="str">
        <f t="shared" si="15"/>
        <v>_</v>
      </c>
      <c r="I339" s="292" t="str">
        <f t="shared" si="16"/>
        <v>_</v>
      </c>
      <c r="J339" s="582">
        <f t="shared" si="17"/>
        <v>0</v>
      </c>
    </row>
    <row r="340" spans="1:10" ht="18" customHeight="1" x14ac:dyDescent="0.2">
      <c r="A340" s="299"/>
      <c r="B340" s="295"/>
      <c r="C340" s="293"/>
      <c r="D340" s="290" t="s">
        <v>340</v>
      </c>
      <c r="E340" s="291"/>
      <c r="F340" s="290" t="s">
        <v>340</v>
      </c>
      <c r="G340" s="291"/>
      <c r="H340" s="292" t="str">
        <f t="shared" si="15"/>
        <v>_</v>
      </c>
      <c r="I340" s="292" t="str">
        <f t="shared" si="16"/>
        <v>_</v>
      </c>
      <c r="J340" s="582">
        <f t="shared" si="17"/>
        <v>0</v>
      </c>
    </row>
    <row r="341" spans="1:10" ht="18" customHeight="1" x14ac:dyDescent="0.2">
      <c r="A341" s="299"/>
      <c r="B341" s="295"/>
      <c r="C341" s="293"/>
      <c r="D341" s="290" t="s">
        <v>340</v>
      </c>
      <c r="E341" s="291"/>
      <c r="F341" s="290" t="s">
        <v>340</v>
      </c>
      <c r="G341" s="291"/>
      <c r="H341" s="292" t="str">
        <f t="shared" si="15"/>
        <v>_</v>
      </c>
      <c r="I341" s="292" t="str">
        <f t="shared" si="16"/>
        <v>_</v>
      </c>
      <c r="J341" s="582">
        <f t="shared" si="17"/>
        <v>0</v>
      </c>
    </row>
    <row r="342" spans="1:10" ht="18" customHeight="1" x14ac:dyDescent="0.2">
      <c r="A342" s="299"/>
      <c r="B342" s="295"/>
      <c r="C342" s="293"/>
      <c r="D342" s="290" t="s">
        <v>340</v>
      </c>
      <c r="E342" s="291"/>
      <c r="F342" s="290" t="s">
        <v>340</v>
      </c>
      <c r="G342" s="291"/>
      <c r="H342" s="292" t="str">
        <f t="shared" si="15"/>
        <v>_</v>
      </c>
      <c r="I342" s="292" t="str">
        <f t="shared" si="16"/>
        <v>_</v>
      </c>
      <c r="J342" s="582">
        <f t="shared" si="17"/>
        <v>0</v>
      </c>
    </row>
    <row r="343" spans="1:10" ht="18" customHeight="1" x14ac:dyDescent="0.2">
      <c r="A343" s="299"/>
      <c r="B343" s="295"/>
      <c r="C343" s="293"/>
      <c r="D343" s="290" t="s">
        <v>340</v>
      </c>
      <c r="E343" s="291"/>
      <c r="F343" s="290" t="s">
        <v>340</v>
      </c>
      <c r="G343" s="291"/>
      <c r="H343" s="292" t="str">
        <f t="shared" si="15"/>
        <v>_</v>
      </c>
      <c r="I343" s="292" t="str">
        <f t="shared" si="16"/>
        <v>_</v>
      </c>
      <c r="J343" s="582">
        <f t="shared" si="17"/>
        <v>0</v>
      </c>
    </row>
    <row r="344" spans="1:10" ht="18" customHeight="1" x14ac:dyDescent="0.2">
      <c r="A344" s="299"/>
      <c r="B344" s="295"/>
      <c r="C344" s="293"/>
      <c r="D344" s="290" t="s">
        <v>340</v>
      </c>
      <c r="E344" s="291"/>
      <c r="F344" s="290" t="s">
        <v>340</v>
      </c>
      <c r="G344" s="291"/>
      <c r="H344" s="292" t="str">
        <f t="shared" si="15"/>
        <v>_</v>
      </c>
      <c r="I344" s="292" t="str">
        <f t="shared" si="16"/>
        <v>_</v>
      </c>
      <c r="J344" s="582">
        <f t="shared" si="17"/>
        <v>0</v>
      </c>
    </row>
    <row r="345" spans="1:10" ht="18" customHeight="1" x14ac:dyDescent="0.2">
      <c r="A345" s="299"/>
      <c r="B345" s="295"/>
      <c r="C345" s="293"/>
      <c r="D345" s="290" t="s">
        <v>340</v>
      </c>
      <c r="E345" s="291"/>
      <c r="F345" s="290" t="s">
        <v>340</v>
      </c>
      <c r="G345" s="291"/>
      <c r="H345" s="292" t="str">
        <f t="shared" si="15"/>
        <v>_</v>
      </c>
      <c r="I345" s="292" t="str">
        <f t="shared" si="16"/>
        <v>_</v>
      </c>
      <c r="J345" s="582">
        <f t="shared" si="17"/>
        <v>0</v>
      </c>
    </row>
    <row r="346" spans="1:10" ht="18" customHeight="1" x14ac:dyDescent="0.2">
      <c r="A346" s="299"/>
      <c r="B346" s="295"/>
      <c r="C346" s="293"/>
      <c r="D346" s="290" t="s">
        <v>340</v>
      </c>
      <c r="E346" s="291"/>
      <c r="F346" s="290" t="s">
        <v>340</v>
      </c>
      <c r="G346" s="291"/>
      <c r="H346" s="292" t="str">
        <f t="shared" si="15"/>
        <v>_</v>
      </c>
      <c r="I346" s="292" t="str">
        <f t="shared" si="16"/>
        <v>_</v>
      </c>
      <c r="J346" s="582">
        <f t="shared" si="17"/>
        <v>0</v>
      </c>
    </row>
    <row r="347" spans="1:10" ht="18" customHeight="1" x14ac:dyDescent="0.2">
      <c r="A347" s="299"/>
      <c r="B347" s="295"/>
      <c r="C347" s="293"/>
      <c r="D347" s="290" t="s">
        <v>340</v>
      </c>
      <c r="E347" s="291"/>
      <c r="F347" s="290" t="s">
        <v>340</v>
      </c>
      <c r="G347" s="291"/>
      <c r="H347" s="292" t="str">
        <f t="shared" si="15"/>
        <v>_</v>
      </c>
      <c r="I347" s="292" t="str">
        <f t="shared" si="16"/>
        <v>_</v>
      </c>
      <c r="J347" s="582">
        <f t="shared" si="17"/>
        <v>0</v>
      </c>
    </row>
    <row r="348" spans="1:10" ht="18" customHeight="1" x14ac:dyDescent="0.2">
      <c r="A348" s="299"/>
      <c r="B348" s="295"/>
      <c r="C348" s="293"/>
      <c r="D348" s="290" t="s">
        <v>340</v>
      </c>
      <c r="E348" s="291"/>
      <c r="F348" s="290" t="s">
        <v>340</v>
      </c>
      <c r="G348" s="291"/>
      <c r="H348" s="292" t="str">
        <f t="shared" si="15"/>
        <v>_</v>
      </c>
      <c r="I348" s="292" t="str">
        <f t="shared" si="16"/>
        <v>_</v>
      </c>
      <c r="J348" s="582">
        <f t="shared" si="17"/>
        <v>0</v>
      </c>
    </row>
    <row r="349" spans="1:10" ht="18" customHeight="1" x14ac:dyDescent="0.2">
      <c r="A349" s="299"/>
      <c r="B349" s="295"/>
      <c r="C349" s="293"/>
      <c r="D349" s="290" t="s">
        <v>340</v>
      </c>
      <c r="E349" s="291"/>
      <c r="F349" s="290" t="s">
        <v>340</v>
      </c>
      <c r="G349" s="291"/>
      <c r="H349" s="292" t="str">
        <f t="shared" si="15"/>
        <v>_</v>
      </c>
      <c r="I349" s="292" t="str">
        <f t="shared" si="16"/>
        <v>_</v>
      </c>
      <c r="J349" s="582">
        <f t="shared" si="17"/>
        <v>0</v>
      </c>
    </row>
    <row r="350" spans="1:10" ht="18" customHeight="1" x14ac:dyDescent="0.2">
      <c r="A350" s="299"/>
      <c r="B350" s="295"/>
      <c r="C350" s="293"/>
      <c r="D350" s="290" t="s">
        <v>340</v>
      </c>
      <c r="E350" s="291"/>
      <c r="F350" s="290" t="s">
        <v>340</v>
      </c>
      <c r="G350" s="291"/>
      <c r="H350" s="292" t="str">
        <f t="shared" si="15"/>
        <v>_</v>
      </c>
      <c r="I350" s="292" t="str">
        <f t="shared" si="16"/>
        <v>_</v>
      </c>
      <c r="J350" s="582">
        <f t="shared" si="17"/>
        <v>0</v>
      </c>
    </row>
    <row r="351" spans="1:10" ht="18" customHeight="1" x14ac:dyDescent="0.2">
      <c r="A351" s="299"/>
      <c r="B351" s="295"/>
      <c r="C351" s="293"/>
      <c r="D351" s="290" t="s">
        <v>340</v>
      </c>
      <c r="E351" s="291"/>
      <c r="F351" s="290" t="s">
        <v>340</v>
      </c>
      <c r="G351" s="291"/>
      <c r="H351" s="292" t="str">
        <f t="shared" si="15"/>
        <v>_</v>
      </c>
      <c r="I351" s="292" t="str">
        <f t="shared" si="16"/>
        <v>_</v>
      </c>
      <c r="J351" s="582">
        <f t="shared" si="17"/>
        <v>0</v>
      </c>
    </row>
    <row r="352" spans="1:10" ht="18" customHeight="1" x14ac:dyDescent="0.2">
      <c r="A352" s="299"/>
      <c r="B352" s="295"/>
      <c r="C352" s="293"/>
      <c r="D352" s="290" t="s">
        <v>340</v>
      </c>
      <c r="E352" s="291"/>
      <c r="F352" s="290" t="s">
        <v>340</v>
      </c>
      <c r="G352" s="291"/>
      <c r="H352" s="292" t="str">
        <f t="shared" si="15"/>
        <v>_</v>
      </c>
      <c r="I352" s="292" t="str">
        <f t="shared" si="16"/>
        <v>_</v>
      </c>
      <c r="J352" s="582">
        <f t="shared" si="17"/>
        <v>0</v>
      </c>
    </row>
    <row r="353" spans="1:10" ht="18" customHeight="1" x14ac:dyDescent="0.2">
      <c r="A353" s="299"/>
      <c r="B353" s="295"/>
      <c r="C353" s="293"/>
      <c r="D353" s="290" t="s">
        <v>340</v>
      </c>
      <c r="E353" s="291"/>
      <c r="F353" s="290" t="s">
        <v>340</v>
      </c>
      <c r="G353" s="291"/>
      <c r="H353" s="292" t="str">
        <f t="shared" si="15"/>
        <v>_</v>
      </c>
      <c r="I353" s="292" t="str">
        <f t="shared" si="16"/>
        <v>_</v>
      </c>
      <c r="J353" s="582">
        <f t="shared" si="17"/>
        <v>0</v>
      </c>
    </row>
    <row r="354" spans="1:10" ht="18" customHeight="1" x14ac:dyDescent="0.2">
      <c r="A354" s="299"/>
      <c r="B354" s="295"/>
      <c r="C354" s="293"/>
      <c r="D354" s="290" t="s">
        <v>340</v>
      </c>
      <c r="E354" s="291"/>
      <c r="F354" s="290" t="s">
        <v>340</v>
      </c>
      <c r="G354" s="291"/>
      <c r="H354" s="292" t="str">
        <f t="shared" si="15"/>
        <v>_</v>
      </c>
      <c r="I354" s="292" t="str">
        <f t="shared" si="16"/>
        <v>_</v>
      </c>
      <c r="J354" s="582">
        <f t="shared" si="17"/>
        <v>0</v>
      </c>
    </row>
    <row r="355" spans="1:10" ht="18" customHeight="1" x14ac:dyDescent="0.2">
      <c r="A355" s="299"/>
      <c r="B355" s="295"/>
      <c r="C355" s="293"/>
      <c r="D355" s="290" t="s">
        <v>340</v>
      </c>
      <c r="E355" s="291"/>
      <c r="F355" s="290" t="s">
        <v>340</v>
      </c>
      <c r="G355" s="291"/>
      <c r="H355" s="292" t="str">
        <f t="shared" si="15"/>
        <v>_</v>
      </c>
      <c r="I355" s="292" t="str">
        <f t="shared" si="16"/>
        <v>_</v>
      </c>
      <c r="J355" s="582">
        <f t="shared" si="17"/>
        <v>0</v>
      </c>
    </row>
    <row r="356" spans="1:10" ht="18" customHeight="1" x14ac:dyDescent="0.2">
      <c r="A356" s="299"/>
      <c r="B356" s="295"/>
      <c r="C356" s="293"/>
      <c r="D356" s="290" t="s">
        <v>340</v>
      </c>
      <c r="E356" s="291"/>
      <c r="F356" s="290" t="s">
        <v>340</v>
      </c>
      <c r="G356" s="291"/>
      <c r="H356" s="292" t="str">
        <f t="shared" si="15"/>
        <v>_</v>
      </c>
      <c r="I356" s="292" t="str">
        <f t="shared" si="16"/>
        <v>_</v>
      </c>
      <c r="J356" s="582">
        <f t="shared" si="17"/>
        <v>0</v>
      </c>
    </row>
    <row r="357" spans="1:10" ht="18" customHeight="1" x14ac:dyDescent="0.2">
      <c r="A357" s="299"/>
      <c r="B357" s="295"/>
      <c r="C357" s="293"/>
      <c r="D357" s="290" t="s">
        <v>340</v>
      </c>
      <c r="E357" s="291"/>
      <c r="F357" s="290" t="s">
        <v>340</v>
      </c>
      <c r="G357" s="291"/>
      <c r="H357" s="292" t="str">
        <f t="shared" si="15"/>
        <v>_</v>
      </c>
      <c r="I357" s="292" t="str">
        <f t="shared" si="16"/>
        <v>_</v>
      </c>
      <c r="J357" s="582">
        <f t="shared" si="17"/>
        <v>0</v>
      </c>
    </row>
    <row r="358" spans="1:10" ht="18" customHeight="1" x14ac:dyDescent="0.2">
      <c r="A358" s="299"/>
      <c r="B358" s="295"/>
      <c r="C358" s="293"/>
      <c r="D358" s="290" t="s">
        <v>340</v>
      </c>
      <c r="E358" s="291"/>
      <c r="F358" s="290" t="s">
        <v>340</v>
      </c>
      <c r="G358" s="291"/>
      <c r="H358" s="292" t="str">
        <f t="shared" si="15"/>
        <v>_</v>
      </c>
      <c r="I358" s="292" t="str">
        <f t="shared" si="16"/>
        <v>_</v>
      </c>
      <c r="J358" s="582">
        <f t="shared" si="17"/>
        <v>0</v>
      </c>
    </row>
    <row r="359" spans="1:10" ht="18" customHeight="1" x14ac:dyDescent="0.2">
      <c r="A359" s="299"/>
      <c r="B359" s="295"/>
      <c r="C359" s="293"/>
      <c r="D359" s="290" t="s">
        <v>340</v>
      </c>
      <c r="E359" s="291"/>
      <c r="F359" s="290" t="s">
        <v>340</v>
      </c>
      <c r="G359" s="291"/>
      <c r="H359" s="292" t="str">
        <f t="shared" si="15"/>
        <v>_</v>
      </c>
      <c r="I359" s="292" t="str">
        <f t="shared" si="16"/>
        <v>_</v>
      </c>
      <c r="J359" s="582">
        <f t="shared" si="17"/>
        <v>0</v>
      </c>
    </row>
    <row r="360" spans="1:10" ht="18" customHeight="1" x14ac:dyDescent="0.2">
      <c r="A360" s="299"/>
      <c r="B360" s="295"/>
      <c r="C360" s="293"/>
      <c r="D360" s="290" t="s">
        <v>340</v>
      </c>
      <c r="E360" s="291"/>
      <c r="F360" s="290" t="s">
        <v>340</v>
      </c>
      <c r="G360" s="291"/>
      <c r="H360" s="292" t="str">
        <f t="shared" si="15"/>
        <v>_</v>
      </c>
      <c r="I360" s="292" t="str">
        <f t="shared" si="16"/>
        <v>_</v>
      </c>
      <c r="J360" s="582">
        <f t="shared" si="17"/>
        <v>0</v>
      </c>
    </row>
    <row r="361" spans="1:10" ht="18" customHeight="1" x14ac:dyDescent="0.2">
      <c r="A361" s="299"/>
      <c r="B361" s="295"/>
      <c r="C361" s="293"/>
      <c r="D361" s="290" t="s">
        <v>340</v>
      </c>
      <c r="E361" s="291"/>
      <c r="F361" s="290" t="s">
        <v>340</v>
      </c>
      <c r="G361" s="291"/>
      <c r="H361" s="292" t="str">
        <f t="shared" si="15"/>
        <v>_</v>
      </c>
      <c r="I361" s="292" t="str">
        <f t="shared" si="16"/>
        <v>_</v>
      </c>
      <c r="J361" s="582">
        <f t="shared" si="17"/>
        <v>0</v>
      </c>
    </row>
    <row r="362" spans="1:10" ht="18" customHeight="1" x14ac:dyDescent="0.2">
      <c r="A362" s="299"/>
      <c r="B362" s="295"/>
      <c r="C362" s="293"/>
      <c r="D362" s="290" t="s">
        <v>340</v>
      </c>
      <c r="E362" s="291"/>
      <c r="F362" s="290" t="s">
        <v>340</v>
      </c>
      <c r="G362" s="291"/>
      <c r="H362" s="292" t="str">
        <f t="shared" si="15"/>
        <v>_</v>
      </c>
      <c r="I362" s="292" t="str">
        <f t="shared" si="16"/>
        <v>_</v>
      </c>
      <c r="J362" s="582">
        <f t="shared" si="17"/>
        <v>0</v>
      </c>
    </row>
    <row r="363" spans="1:10" ht="18" customHeight="1" x14ac:dyDescent="0.2">
      <c r="A363" s="299"/>
      <c r="B363" s="295"/>
      <c r="C363" s="293"/>
      <c r="D363" s="290" t="s">
        <v>340</v>
      </c>
      <c r="E363" s="291"/>
      <c r="F363" s="290" t="s">
        <v>340</v>
      </c>
      <c r="G363" s="291"/>
      <c r="H363" s="292" t="str">
        <f t="shared" si="15"/>
        <v>_</v>
      </c>
      <c r="I363" s="292" t="str">
        <f t="shared" si="16"/>
        <v>_</v>
      </c>
      <c r="J363" s="582">
        <f t="shared" si="17"/>
        <v>0</v>
      </c>
    </row>
    <row r="364" spans="1:10" ht="18" customHeight="1" x14ac:dyDescent="0.2">
      <c r="A364" s="299"/>
      <c r="B364" s="295"/>
      <c r="C364" s="293"/>
      <c r="D364" s="290" t="s">
        <v>340</v>
      </c>
      <c r="E364" s="291"/>
      <c r="F364" s="290" t="s">
        <v>340</v>
      </c>
      <c r="G364" s="291"/>
      <c r="H364" s="292" t="str">
        <f t="shared" si="15"/>
        <v>_</v>
      </c>
      <c r="I364" s="292" t="str">
        <f t="shared" si="16"/>
        <v>_</v>
      </c>
      <c r="J364" s="582">
        <f t="shared" si="17"/>
        <v>0</v>
      </c>
    </row>
    <row r="365" spans="1:10" ht="18" customHeight="1" x14ac:dyDescent="0.2">
      <c r="A365" s="299"/>
      <c r="B365" s="295"/>
      <c r="C365" s="293"/>
      <c r="D365" s="290" t="s">
        <v>340</v>
      </c>
      <c r="E365" s="291"/>
      <c r="F365" s="290" t="s">
        <v>340</v>
      </c>
      <c r="G365" s="291"/>
      <c r="H365" s="292" t="str">
        <f t="shared" si="15"/>
        <v>_</v>
      </c>
      <c r="I365" s="292" t="str">
        <f t="shared" si="16"/>
        <v>_</v>
      </c>
      <c r="J365" s="582">
        <f t="shared" si="17"/>
        <v>0</v>
      </c>
    </row>
    <row r="366" spans="1:10" ht="18" customHeight="1" x14ac:dyDescent="0.2">
      <c r="A366" s="299"/>
      <c r="B366" s="295"/>
      <c r="C366" s="293"/>
      <c r="D366" s="290" t="s">
        <v>340</v>
      </c>
      <c r="E366" s="291"/>
      <c r="F366" s="290" t="s">
        <v>340</v>
      </c>
      <c r="G366" s="291"/>
      <c r="H366" s="292" t="str">
        <f t="shared" si="15"/>
        <v>_</v>
      </c>
      <c r="I366" s="292" t="str">
        <f t="shared" si="16"/>
        <v>_</v>
      </c>
      <c r="J366" s="582">
        <f t="shared" si="17"/>
        <v>0</v>
      </c>
    </row>
    <row r="367" spans="1:10" ht="18" customHeight="1" x14ac:dyDescent="0.2">
      <c r="A367" s="299"/>
      <c r="B367" s="295"/>
      <c r="C367" s="293"/>
      <c r="D367" s="290" t="s">
        <v>340</v>
      </c>
      <c r="E367" s="291"/>
      <c r="F367" s="290" t="s">
        <v>340</v>
      </c>
      <c r="G367" s="291"/>
      <c r="H367" s="292" t="str">
        <f t="shared" si="15"/>
        <v>_</v>
      </c>
      <c r="I367" s="292" t="str">
        <f t="shared" si="16"/>
        <v>_</v>
      </c>
      <c r="J367" s="582">
        <f t="shared" si="17"/>
        <v>0</v>
      </c>
    </row>
    <row r="368" spans="1:10" ht="18" customHeight="1" x14ac:dyDescent="0.2">
      <c r="A368" s="299"/>
      <c r="B368" s="295"/>
      <c r="C368" s="293"/>
      <c r="D368" s="290" t="s">
        <v>340</v>
      </c>
      <c r="E368" s="291"/>
      <c r="F368" s="290" t="s">
        <v>340</v>
      </c>
      <c r="G368" s="291"/>
      <c r="H368" s="292" t="str">
        <f t="shared" si="15"/>
        <v>_</v>
      </c>
      <c r="I368" s="292" t="str">
        <f t="shared" si="16"/>
        <v>_</v>
      </c>
      <c r="J368" s="582">
        <f t="shared" si="17"/>
        <v>0</v>
      </c>
    </row>
    <row r="369" spans="1:10" ht="18" customHeight="1" x14ac:dyDescent="0.2">
      <c r="A369" s="299"/>
      <c r="B369" s="295"/>
      <c r="C369" s="293"/>
      <c r="D369" s="290" t="s">
        <v>340</v>
      </c>
      <c r="E369" s="291"/>
      <c r="F369" s="290" t="s">
        <v>340</v>
      </c>
      <c r="G369" s="291"/>
      <c r="H369" s="292" t="str">
        <f t="shared" si="15"/>
        <v>_</v>
      </c>
      <c r="I369" s="292" t="str">
        <f t="shared" si="16"/>
        <v>_</v>
      </c>
      <c r="J369" s="582">
        <f t="shared" si="17"/>
        <v>0</v>
      </c>
    </row>
    <row r="370" spans="1:10" ht="18" customHeight="1" x14ac:dyDescent="0.2">
      <c r="A370" s="299"/>
      <c r="B370" s="295"/>
      <c r="C370" s="293"/>
      <c r="D370" s="290" t="s">
        <v>340</v>
      </c>
      <c r="E370" s="291"/>
      <c r="F370" s="290" t="s">
        <v>340</v>
      </c>
      <c r="G370" s="291"/>
      <c r="H370" s="292" t="str">
        <f t="shared" si="15"/>
        <v>_</v>
      </c>
      <c r="I370" s="292" t="str">
        <f t="shared" si="16"/>
        <v>_</v>
      </c>
      <c r="J370" s="582">
        <f t="shared" si="17"/>
        <v>0</v>
      </c>
    </row>
    <row r="371" spans="1:10" ht="18" customHeight="1" x14ac:dyDescent="0.2">
      <c r="A371" s="299"/>
      <c r="B371" s="295"/>
      <c r="C371" s="293"/>
      <c r="D371" s="290" t="s">
        <v>340</v>
      </c>
      <c r="E371" s="291"/>
      <c r="F371" s="290" t="s">
        <v>340</v>
      </c>
      <c r="G371" s="291"/>
      <c r="H371" s="292" t="str">
        <f t="shared" si="15"/>
        <v>_</v>
      </c>
      <c r="I371" s="292" t="str">
        <f t="shared" si="16"/>
        <v>_</v>
      </c>
      <c r="J371" s="582">
        <f t="shared" si="17"/>
        <v>0</v>
      </c>
    </row>
    <row r="372" spans="1:10" ht="18" customHeight="1" x14ac:dyDescent="0.2">
      <c r="A372" s="299"/>
      <c r="B372" s="295"/>
      <c r="C372" s="293"/>
      <c r="D372" s="290" t="s">
        <v>340</v>
      </c>
      <c r="E372" s="291"/>
      <c r="F372" s="290" t="s">
        <v>340</v>
      </c>
      <c r="G372" s="291"/>
      <c r="H372" s="292" t="str">
        <f t="shared" si="15"/>
        <v>_</v>
      </c>
      <c r="I372" s="292" t="str">
        <f t="shared" si="16"/>
        <v>_</v>
      </c>
      <c r="J372" s="582">
        <f t="shared" si="17"/>
        <v>0</v>
      </c>
    </row>
    <row r="373" spans="1:10" ht="18" customHeight="1" x14ac:dyDescent="0.2">
      <c r="A373" s="299"/>
      <c r="B373" s="295"/>
      <c r="C373" s="293"/>
      <c r="D373" s="290" t="s">
        <v>340</v>
      </c>
      <c r="E373" s="291"/>
      <c r="F373" s="290" t="s">
        <v>340</v>
      </c>
      <c r="G373" s="291"/>
      <c r="H373" s="292" t="str">
        <f t="shared" si="15"/>
        <v>_</v>
      </c>
      <c r="I373" s="292" t="str">
        <f t="shared" si="16"/>
        <v>_</v>
      </c>
      <c r="J373" s="582">
        <f t="shared" si="17"/>
        <v>0</v>
      </c>
    </row>
    <row r="374" spans="1:10" ht="18" customHeight="1" x14ac:dyDescent="0.2">
      <c r="A374" s="299"/>
      <c r="B374" s="295"/>
      <c r="C374" s="293"/>
      <c r="D374" s="290" t="s">
        <v>340</v>
      </c>
      <c r="E374" s="291"/>
      <c r="F374" s="290" t="s">
        <v>340</v>
      </c>
      <c r="G374" s="291"/>
      <c r="H374" s="292" t="str">
        <f t="shared" si="15"/>
        <v>_</v>
      </c>
      <c r="I374" s="292" t="str">
        <f t="shared" si="16"/>
        <v>_</v>
      </c>
      <c r="J374" s="582">
        <f t="shared" si="17"/>
        <v>0</v>
      </c>
    </row>
    <row r="375" spans="1:10" ht="18" customHeight="1" x14ac:dyDescent="0.2">
      <c r="A375" s="299"/>
      <c r="B375" s="295"/>
      <c r="C375" s="293"/>
      <c r="D375" s="290" t="s">
        <v>340</v>
      </c>
      <c r="E375" s="291"/>
      <c r="F375" s="290" t="s">
        <v>340</v>
      </c>
      <c r="G375" s="291"/>
      <c r="H375" s="292" t="str">
        <f t="shared" si="15"/>
        <v>_</v>
      </c>
      <c r="I375" s="292" t="str">
        <f t="shared" si="16"/>
        <v>_</v>
      </c>
      <c r="J375" s="582">
        <f t="shared" si="17"/>
        <v>0</v>
      </c>
    </row>
    <row r="376" spans="1:10" ht="18" customHeight="1" x14ac:dyDescent="0.2">
      <c r="A376" s="299"/>
      <c r="B376" s="295"/>
      <c r="C376" s="293"/>
      <c r="D376" s="290" t="s">
        <v>340</v>
      </c>
      <c r="E376" s="291"/>
      <c r="F376" s="290" t="s">
        <v>340</v>
      </c>
      <c r="G376" s="291"/>
      <c r="H376" s="292" t="str">
        <f t="shared" si="15"/>
        <v>_</v>
      </c>
      <c r="I376" s="292" t="str">
        <f t="shared" si="16"/>
        <v>_</v>
      </c>
      <c r="J376" s="582">
        <f t="shared" si="17"/>
        <v>0</v>
      </c>
    </row>
    <row r="377" spans="1:10" ht="18" customHeight="1" x14ac:dyDescent="0.2">
      <c r="A377" s="299"/>
      <c r="B377" s="295"/>
      <c r="C377" s="293"/>
      <c r="D377" s="290" t="s">
        <v>340</v>
      </c>
      <c r="E377" s="291"/>
      <c r="F377" s="290" t="s">
        <v>340</v>
      </c>
      <c r="G377" s="291"/>
      <c r="H377" s="292" t="str">
        <f t="shared" si="15"/>
        <v>_</v>
      </c>
      <c r="I377" s="292" t="str">
        <f t="shared" si="16"/>
        <v>_</v>
      </c>
      <c r="J377" s="582">
        <f t="shared" si="17"/>
        <v>0</v>
      </c>
    </row>
    <row r="378" spans="1:10" ht="18" customHeight="1" x14ac:dyDescent="0.2">
      <c r="A378" s="299"/>
      <c r="B378" s="295"/>
      <c r="C378" s="293"/>
      <c r="D378" s="290" t="s">
        <v>340</v>
      </c>
      <c r="E378" s="291"/>
      <c r="F378" s="290" t="s">
        <v>340</v>
      </c>
      <c r="G378" s="291"/>
      <c r="H378" s="292" t="str">
        <f t="shared" si="15"/>
        <v>_</v>
      </c>
      <c r="I378" s="292" t="str">
        <f t="shared" si="16"/>
        <v>_</v>
      </c>
      <c r="J378" s="582">
        <f t="shared" si="17"/>
        <v>0</v>
      </c>
    </row>
    <row r="379" spans="1:10" ht="18" customHeight="1" x14ac:dyDescent="0.2">
      <c r="A379" s="299"/>
      <c r="B379" s="295"/>
      <c r="C379" s="293"/>
      <c r="D379" s="290" t="s">
        <v>340</v>
      </c>
      <c r="E379" s="291"/>
      <c r="F379" s="290" t="s">
        <v>340</v>
      </c>
      <c r="G379" s="291"/>
      <c r="H379" s="292" t="str">
        <f t="shared" si="15"/>
        <v>_</v>
      </c>
      <c r="I379" s="292" t="str">
        <f t="shared" si="16"/>
        <v>_</v>
      </c>
      <c r="J379" s="582">
        <f t="shared" si="17"/>
        <v>0</v>
      </c>
    </row>
    <row r="380" spans="1:10" ht="18" customHeight="1" x14ac:dyDescent="0.2">
      <c r="A380" s="299"/>
      <c r="B380" s="295"/>
      <c r="C380" s="293"/>
      <c r="D380" s="290" t="s">
        <v>340</v>
      </c>
      <c r="E380" s="291"/>
      <c r="F380" s="290" t="s">
        <v>340</v>
      </c>
      <c r="G380" s="291"/>
      <c r="H380" s="292" t="str">
        <f t="shared" si="15"/>
        <v>_</v>
      </c>
      <c r="I380" s="292" t="str">
        <f t="shared" si="16"/>
        <v>_</v>
      </c>
      <c r="J380" s="582">
        <f t="shared" si="17"/>
        <v>0</v>
      </c>
    </row>
    <row r="381" spans="1:10" ht="18" customHeight="1" x14ac:dyDescent="0.2">
      <c r="A381" s="299"/>
      <c r="B381" s="295"/>
      <c r="C381" s="293"/>
      <c r="D381" s="290" t="s">
        <v>340</v>
      </c>
      <c r="E381" s="291"/>
      <c r="F381" s="290" t="s">
        <v>340</v>
      </c>
      <c r="G381" s="291"/>
      <c r="H381" s="292" t="str">
        <f t="shared" si="15"/>
        <v>_</v>
      </c>
      <c r="I381" s="292" t="str">
        <f t="shared" si="16"/>
        <v>_</v>
      </c>
      <c r="J381" s="582">
        <f t="shared" si="17"/>
        <v>0</v>
      </c>
    </row>
    <row r="382" spans="1:10" ht="18" customHeight="1" x14ac:dyDescent="0.2">
      <c r="A382" s="299"/>
      <c r="B382" s="295"/>
      <c r="C382" s="293"/>
      <c r="D382" s="290" t="s">
        <v>340</v>
      </c>
      <c r="E382" s="291"/>
      <c r="F382" s="290" t="s">
        <v>340</v>
      </c>
      <c r="G382" s="291"/>
      <c r="H382" s="292" t="str">
        <f t="shared" si="15"/>
        <v>_</v>
      </c>
      <c r="I382" s="292" t="str">
        <f t="shared" si="16"/>
        <v>_</v>
      </c>
      <c r="J382" s="582">
        <f t="shared" si="17"/>
        <v>0</v>
      </c>
    </row>
    <row r="383" spans="1:10" ht="18" customHeight="1" x14ac:dyDescent="0.2">
      <c r="A383" s="299"/>
      <c r="B383" s="295"/>
      <c r="C383" s="293"/>
      <c r="D383" s="290" t="s">
        <v>340</v>
      </c>
      <c r="E383" s="291"/>
      <c r="F383" s="290" t="s">
        <v>340</v>
      </c>
      <c r="G383" s="291"/>
      <c r="H383" s="292" t="str">
        <f t="shared" si="15"/>
        <v>_</v>
      </c>
      <c r="I383" s="292" t="str">
        <f t="shared" si="16"/>
        <v>_</v>
      </c>
      <c r="J383" s="582">
        <f t="shared" si="17"/>
        <v>0</v>
      </c>
    </row>
    <row r="384" spans="1:10" ht="18" customHeight="1" x14ac:dyDescent="0.2">
      <c r="A384" s="299"/>
      <c r="B384" s="295"/>
      <c r="C384" s="293"/>
      <c r="D384" s="290" t="s">
        <v>340</v>
      </c>
      <c r="E384" s="291"/>
      <c r="F384" s="290" t="s">
        <v>340</v>
      </c>
      <c r="G384" s="291"/>
      <c r="H384" s="292" t="str">
        <f t="shared" si="15"/>
        <v>_</v>
      </c>
      <c r="I384" s="292" t="str">
        <f t="shared" si="16"/>
        <v>_</v>
      </c>
      <c r="J384" s="582">
        <f t="shared" si="17"/>
        <v>0</v>
      </c>
    </row>
    <row r="385" spans="1:10" ht="18" customHeight="1" x14ac:dyDescent="0.2">
      <c r="A385" s="299"/>
      <c r="B385" s="295"/>
      <c r="C385" s="293"/>
      <c r="D385" s="290" t="s">
        <v>340</v>
      </c>
      <c r="E385" s="291"/>
      <c r="F385" s="290" t="s">
        <v>340</v>
      </c>
      <c r="G385" s="291"/>
      <c r="H385" s="292" t="str">
        <f t="shared" si="15"/>
        <v>_</v>
      </c>
      <c r="I385" s="292" t="str">
        <f t="shared" si="16"/>
        <v>_</v>
      </c>
      <c r="J385" s="582">
        <f t="shared" si="17"/>
        <v>0</v>
      </c>
    </row>
    <row r="386" spans="1:10" ht="18" customHeight="1" x14ac:dyDescent="0.2">
      <c r="A386" s="299"/>
      <c r="B386" s="295"/>
      <c r="C386" s="293"/>
      <c r="D386" s="290" t="s">
        <v>340</v>
      </c>
      <c r="E386" s="291"/>
      <c r="F386" s="290" t="s">
        <v>340</v>
      </c>
      <c r="G386" s="291"/>
      <c r="H386" s="292" t="str">
        <f t="shared" si="15"/>
        <v>_</v>
      </c>
      <c r="I386" s="292" t="str">
        <f t="shared" si="16"/>
        <v>_</v>
      </c>
      <c r="J386" s="582">
        <f t="shared" si="17"/>
        <v>0</v>
      </c>
    </row>
    <row r="387" spans="1:10" ht="18" customHeight="1" x14ac:dyDescent="0.2">
      <c r="A387" s="299"/>
      <c r="B387" s="295"/>
      <c r="C387" s="293"/>
      <c r="D387" s="290" t="s">
        <v>340</v>
      </c>
      <c r="E387" s="291"/>
      <c r="F387" s="290" t="s">
        <v>340</v>
      </c>
      <c r="G387" s="291"/>
      <c r="H387" s="292" t="str">
        <f t="shared" si="15"/>
        <v>_</v>
      </c>
      <c r="I387" s="292" t="str">
        <f t="shared" si="16"/>
        <v>_</v>
      </c>
      <c r="J387" s="582">
        <f t="shared" si="17"/>
        <v>0</v>
      </c>
    </row>
    <row r="388" spans="1:10" ht="18" customHeight="1" x14ac:dyDescent="0.2">
      <c r="A388" s="299"/>
      <c r="B388" s="295"/>
      <c r="C388" s="293"/>
      <c r="D388" s="290" t="s">
        <v>340</v>
      </c>
      <c r="E388" s="291"/>
      <c r="F388" s="290" t="s">
        <v>340</v>
      </c>
      <c r="G388" s="291"/>
      <c r="H388" s="292" t="str">
        <f t="shared" si="15"/>
        <v>_</v>
      </c>
      <c r="I388" s="292" t="str">
        <f t="shared" si="16"/>
        <v>_</v>
      </c>
      <c r="J388" s="582">
        <f t="shared" si="17"/>
        <v>0</v>
      </c>
    </row>
    <row r="389" spans="1:10" ht="18" customHeight="1" x14ac:dyDescent="0.2">
      <c r="A389" s="299"/>
      <c r="B389" s="295"/>
      <c r="C389" s="293"/>
      <c r="D389" s="290" t="s">
        <v>340</v>
      </c>
      <c r="E389" s="291"/>
      <c r="F389" s="290" t="s">
        <v>340</v>
      </c>
      <c r="G389" s="291"/>
      <c r="H389" s="292" t="str">
        <f t="shared" si="15"/>
        <v>_</v>
      </c>
      <c r="I389" s="292" t="str">
        <f t="shared" si="16"/>
        <v>_</v>
      </c>
      <c r="J389" s="582">
        <f t="shared" si="17"/>
        <v>0</v>
      </c>
    </row>
    <row r="390" spans="1:10" ht="18" customHeight="1" x14ac:dyDescent="0.2">
      <c r="A390" s="299"/>
      <c r="B390" s="295"/>
      <c r="C390" s="293"/>
      <c r="D390" s="290" t="s">
        <v>340</v>
      </c>
      <c r="E390" s="291"/>
      <c r="F390" s="290" t="s">
        <v>340</v>
      </c>
      <c r="G390" s="291"/>
      <c r="H390" s="292" t="str">
        <f t="shared" ref="H390:H453" si="18">CONCATENATE(A390,"_",LEFT(E390,2))</f>
        <v>_</v>
      </c>
      <c r="I390" s="292" t="str">
        <f t="shared" ref="I390:I453" si="19">CONCATENATE(A390,"_",LEFT(G390, 2))</f>
        <v>_</v>
      </c>
      <c r="J390" s="582">
        <f t="shared" ref="J390:J453" si="20" xml:space="preserve"> J389+N(D390)-N(F390)</f>
        <v>0</v>
      </c>
    </row>
    <row r="391" spans="1:10" ht="18" customHeight="1" x14ac:dyDescent="0.2">
      <c r="A391" s="299"/>
      <c r="B391" s="295"/>
      <c r="C391" s="293"/>
      <c r="D391" s="290" t="s">
        <v>340</v>
      </c>
      <c r="E391" s="291"/>
      <c r="F391" s="290" t="s">
        <v>340</v>
      </c>
      <c r="G391" s="291"/>
      <c r="H391" s="292" t="str">
        <f t="shared" si="18"/>
        <v>_</v>
      </c>
      <c r="I391" s="292" t="str">
        <f t="shared" si="19"/>
        <v>_</v>
      </c>
      <c r="J391" s="582">
        <f t="shared" si="20"/>
        <v>0</v>
      </c>
    </row>
    <row r="392" spans="1:10" ht="18" customHeight="1" x14ac:dyDescent="0.2">
      <c r="A392" s="299"/>
      <c r="B392" s="295"/>
      <c r="C392" s="293"/>
      <c r="D392" s="290" t="s">
        <v>340</v>
      </c>
      <c r="E392" s="291"/>
      <c r="F392" s="290" t="s">
        <v>340</v>
      </c>
      <c r="G392" s="291"/>
      <c r="H392" s="292" t="str">
        <f t="shared" si="18"/>
        <v>_</v>
      </c>
      <c r="I392" s="292" t="str">
        <f t="shared" si="19"/>
        <v>_</v>
      </c>
      <c r="J392" s="582">
        <f t="shared" si="20"/>
        <v>0</v>
      </c>
    </row>
    <row r="393" spans="1:10" ht="18" customHeight="1" x14ac:dyDescent="0.2">
      <c r="A393" s="299"/>
      <c r="B393" s="295"/>
      <c r="C393" s="293"/>
      <c r="D393" s="290" t="s">
        <v>340</v>
      </c>
      <c r="E393" s="291"/>
      <c r="F393" s="290" t="s">
        <v>340</v>
      </c>
      <c r="G393" s="291"/>
      <c r="H393" s="292" t="str">
        <f t="shared" si="18"/>
        <v>_</v>
      </c>
      <c r="I393" s="292" t="str">
        <f t="shared" si="19"/>
        <v>_</v>
      </c>
      <c r="J393" s="582">
        <f t="shared" si="20"/>
        <v>0</v>
      </c>
    </row>
    <row r="394" spans="1:10" ht="18" customHeight="1" x14ac:dyDescent="0.2">
      <c r="A394" s="299"/>
      <c r="B394" s="295"/>
      <c r="C394" s="293"/>
      <c r="D394" s="290" t="s">
        <v>340</v>
      </c>
      <c r="E394" s="291"/>
      <c r="F394" s="290" t="s">
        <v>340</v>
      </c>
      <c r="G394" s="291"/>
      <c r="H394" s="292" t="str">
        <f t="shared" si="18"/>
        <v>_</v>
      </c>
      <c r="I394" s="292" t="str">
        <f t="shared" si="19"/>
        <v>_</v>
      </c>
      <c r="J394" s="582">
        <f t="shared" si="20"/>
        <v>0</v>
      </c>
    </row>
    <row r="395" spans="1:10" ht="18" customHeight="1" x14ac:dyDescent="0.2">
      <c r="A395" s="299"/>
      <c r="B395" s="295"/>
      <c r="C395" s="293"/>
      <c r="D395" s="290" t="s">
        <v>340</v>
      </c>
      <c r="E395" s="291"/>
      <c r="F395" s="290" t="s">
        <v>340</v>
      </c>
      <c r="G395" s="291"/>
      <c r="H395" s="292" t="str">
        <f t="shared" si="18"/>
        <v>_</v>
      </c>
      <c r="I395" s="292" t="str">
        <f t="shared" si="19"/>
        <v>_</v>
      </c>
      <c r="J395" s="582">
        <f t="shared" si="20"/>
        <v>0</v>
      </c>
    </row>
    <row r="396" spans="1:10" ht="18" customHeight="1" x14ac:dyDescent="0.2">
      <c r="A396" s="299"/>
      <c r="B396" s="295"/>
      <c r="C396" s="293"/>
      <c r="D396" s="290" t="s">
        <v>340</v>
      </c>
      <c r="E396" s="291"/>
      <c r="F396" s="290" t="s">
        <v>340</v>
      </c>
      <c r="G396" s="291"/>
      <c r="H396" s="292" t="str">
        <f t="shared" si="18"/>
        <v>_</v>
      </c>
      <c r="I396" s="292" t="str">
        <f t="shared" si="19"/>
        <v>_</v>
      </c>
      <c r="J396" s="582">
        <f t="shared" si="20"/>
        <v>0</v>
      </c>
    </row>
    <row r="397" spans="1:10" ht="18" customHeight="1" x14ac:dyDescent="0.2">
      <c r="A397" s="299"/>
      <c r="B397" s="295"/>
      <c r="C397" s="293"/>
      <c r="D397" s="290" t="s">
        <v>340</v>
      </c>
      <c r="E397" s="291"/>
      <c r="F397" s="290" t="s">
        <v>340</v>
      </c>
      <c r="G397" s="291"/>
      <c r="H397" s="292" t="str">
        <f t="shared" si="18"/>
        <v>_</v>
      </c>
      <c r="I397" s="292" t="str">
        <f t="shared" si="19"/>
        <v>_</v>
      </c>
      <c r="J397" s="582">
        <f t="shared" si="20"/>
        <v>0</v>
      </c>
    </row>
    <row r="398" spans="1:10" ht="18" customHeight="1" x14ac:dyDescent="0.2">
      <c r="A398" s="299"/>
      <c r="B398" s="295"/>
      <c r="C398" s="293"/>
      <c r="D398" s="290" t="s">
        <v>340</v>
      </c>
      <c r="E398" s="291"/>
      <c r="F398" s="290" t="s">
        <v>340</v>
      </c>
      <c r="G398" s="291"/>
      <c r="H398" s="292" t="str">
        <f t="shared" si="18"/>
        <v>_</v>
      </c>
      <c r="I398" s="292" t="str">
        <f t="shared" si="19"/>
        <v>_</v>
      </c>
      <c r="J398" s="582">
        <f t="shared" si="20"/>
        <v>0</v>
      </c>
    </row>
    <row r="399" spans="1:10" ht="18" customHeight="1" x14ac:dyDescent="0.2">
      <c r="A399" s="299"/>
      <c r="B399" s="295"/>
      <c r="C399" s="293"/>
      <c r="D399" s="290" t="s">
        <v>340</v>
      </c>
      <c r="E399" s="291"/>
      <c r="F399" s="290" t="s">
        <v>340</v>
      </c>
      <c r="G399" s="291"/>
      <c r="H399" s="292" t="str">
        <f t="shared" si="18"/>
        <v>_</v>
      </c>
      <c r="I399" s="292" t="str">
        <f t="shared" si="19"/>
        <v>_</v>
      </c>
      <c r="J399" s="582">
        <f t="shared" si="20"/>
        <v>0</v>
      </c>
    </row>
    <row r="400" spans="1:10" ht="18" customHeight="1" x14ac:dyDescent="0.2">
      <c r="A400" s="299"/>
      <c r="B400" s="295"/>
      <c r="C400" s="293"/>
      <c r="D400" s="290" t="s">
        <v>340</v>
      </c>
      <c r="E400" s="291"/>
      <c r="F400" s="290" t="s">
        <v>340</v>
      </c>
      <c r="G400" s="291"/>
      <c r="H400" s="292" t="str">
        <f t="shared" si="18"/>
        <v>_</v>
      </c>
      <c r="I400" s="292" t="str">
        <f t="shared" si="19"/>
        <v>_</v>
      </c>
      <c r="J400" s="582">
        <f t="shared" si="20"/>
        <v>0</v>
      </c>
    </row>
    <row r="401" spans="1:10" ht="18" customHeight="1" x14ac:dyDescent="0.2">
      <c r="A401" s="299"/>
      <c r="B401" s="295"/>
      <c r="C401" s="293"/>
      <c r="D401" s="290" t="s">
        <v>340</v>
      </c>
      <c r="E401" s="291"/>
      <c r="F401" s="290" t="s">
        <v>340</v>
      </c>
      <c r="G401" s="291"/>
      <c r="H401" s="292" t="str">
        <f t="shared" si="18"/>
        <v>_</v>
      </c>
      <c r="I401" s="292" t="str">
        <f t="shared" si="19"/>
        <v>_</v>
      </c>
      <c r="J401" s="582">
        <f t="shared" si="20"/>
        <v>0</v>
      </c>
    </row>
    <row r="402" spans="1:10" ht="18" customHeight="1" x14ac:dyDescent="0.2">
      <c r="A402" s="299"/>
      <c r="B402" s="295"/>
      <c r="C402" s="293"/>
      <c r="D402" s="290" t="s">
        <v>340</v>
      </c>
      <c r="E402" s="291"/>
      <c r="F402" s="290" t="s">
        <v>340</v>
      </c>
      <c r="G402" s="291"/>
      <c r="H402" s="292" t="str">
        <f t="shared" si="18"/>
        <v>_</v>
      </c>
      <c r="I402" s="292" t="str">
        <f t="shared" si="19"/>
        <v>_</v>
      </c>
      <c r="J402" s="582">
        <f t="shared" si="20"/>
        <v>0</v>
      </c>
    </row>
    <row r="403" spans="1:10" ht="18" customHeight="1" x14ac:dyDescent="0.2">
      <c r="A403" s="299"/>
      <c r="B403" s="295"/>
      <c r="C403" s="293"/>
      <c r="D403" s="290" t="s">
        <v>340</v>
      </c>
      <c r="E403" s="291"/>
      <c r="F403" s="290" t="s">
        <v>340</v>
      </c>
      <c r="G403" s="291"/>
      <c r="H403" s="292" t="str">
        <f t="shared" si="18"/>
        <v>_</v>
      </c>
      <c r="I403" s="292" t="str">
        <f t="shared" si="19"/>
        <v>_</v>
      </c>
      <c r="J403" s="582">
        <f t="shared" si="20"/>
        <v>0</v>
      </c>
    </row>
    <row r="404" spans="1:10" ht="18" customHeight="1" x14ac:dyDescent="0.2">
      <c r="A404" s="299"/>
      <c r="B404" s="295"/>
      <c r="C404" s="293"/>
      <c r="D404" s="290" t="s">
        <v>340</v>
      </c>
      <c r="E404" s="291"/>
      <c r="F404" s="290" t="s">
        <v>340</v>
      </c>
      <c r="G404" s="291"/>
      <c r="H404" s="292" t="str">
        <f t="shared" si="18"/>
        <v>_</v>
      </c>
      <c r="I404" s="292" t="str">
        <f t="shared" si="19"/>
        <v>_</v>
      </c>
      <c r="J404" s="582">
        <f t="shared" si="20"/>
        <v>0</v>
      </c>
    </row>
    <row r="405" spans="1:10" ht="18" customHeight="1" x14ac:dyDescent="0.2">
      <c r="A405" s="299"/>
      <c r="B405" s="295"/>
      <c r="C405" s="293"/>
      <c r="D405" s="290" t="s">
        <v>340</v>
      </c>
      <c r="E405" s="291"/>
      <c r="F405" s="290" t="s">
        <v>340</v>
      </c>
      <c r="G405" s="291"/>
      <c r="H405" s="292" t="str">
        <f t="shared" si="18"/>
        <v>_</v>
      </c>
      <c r="I405" s="292" t="str">
        <f t="shared" si="19"/>
        <v>_</v>
      </c>
      <c r="J405" s="582">
        <f t="shared" si="20"/>
        <v>0</v>
      </c>
    </row>
    <row r="406" spans="1:10" ht="18" customHeight="1" x14ac:dyDescent="0.2">
      <c r="A406" s="299"/>
      <c r="B406" s="295"/>
      <c r="C406" s="293"/>
      <c r="D406" s="290" t="s">
        <v>340</v>
      </c>
      <c r="E406" s="291"/>
      <c r="F406" s="290" t="s">
        <v>340</v>
      </c>
      <c r="G406" s="291"/>
      <c r="H406" s="292" t="str">
        <f t="shared" si="18"/>
        <v>_</v>
      </c>
      <c r="I406" s="292" t="str">
        <f t="shared" si="19"/>
        <v>_</v>
      </c>
      <c r="J406" s="582">
        <f t="shared" si="20"/>
        <v>0</v>
      </c>
    </row>
    <row r="407" spans="1:10" ht="18" customHeight="1" x14ac:dyDescent="0.2">
      <c r="A407" s="299"/>
      <c r="B407" s="295"/>
      <c r="C407" s="293"/>
      <c r="D407" s="290" t="s">
        <v>340</v>
      </c>
      <c r="E407" s="291"/>
      <c r="F407" s="290" t="s">
        <v>340</v>
      </c>
      <c r="G407" s="291"/>
      <c r="H407" s="292" t="str">
        <f t="shared" si="18"/>
        <v>_</v>
      </c>
      <c r="I407" s="292" t="str">
        <f t="shared" si="19"/>
        <v>_</v>
      </c>
      <c r="J407" s="582">
        <f t="shared" si="20"/>
        <v>0</v>
      </c>
    </row>
    <row r="408" spans="1:10" ht="18" customHeight="1" x14ac:dyDescent="0.2">
      <c r="A408" s="299"/>
      <c r="B408" s="295"/>
      <c r="C408" s="293"/>
      <c r="D408" s="290" t="s">
        <v>340</v>
      </c>
      <c r="E408" s="291"/>
      <c r="F408" s="290" t="s">
        <v>340</v>
      </c>
      <c r="G408" s="291"/>
      <c r="H408" s="292" t="str">
        <f t="shared" si="18"/>
        <v>_</v>
      </c>
      <c r="I408" s="292" t="str">
        <f t="shared" si="19"/>
        <v>_</v>
      </c>
      <c r="J408" s="582">
        <f t="shared" si="20"/>
        <v>0</v>
      </c>
    </row>
    <row r="409" spans="1:10" ht="18" customHeight="1" x14ac:dyDescent="0.2">
      <c r="A409" s="299"/>
      <c r="B409" s="295"/>
      <c r="C409" s="293"/>
      <c r="D409" s="290" t="s">
        <v>340</v>
      </c>
      <c r="E409" s="291"/>
      <c r="F409" s="290" t="s">
        <v>340</v>
      </c>
      <c r="G409" s="291"/>
      <c r="H409" s="292" t="str">
        <f t="shared" si="18"/>
        <v>_</v>
      </c>
      <c r="I409" s="292" t="str">
        <f t="shared" si="19"/>
        <v>_</v>
      </c>
      <c r="J409" s="582">
        <f t="shared" si="20"/>
        <v>0</v>
      </c>
    </row>
    <row r="410" spans="1:10" ht="18" customHeight="1" x14ac:dyDescent="0.2">
      <c r="A410" s="299"/>
      <c r="B410" s="295"/>
      <c r="C410" s="293"/>
      <c r="D410" s="290" t="s">
        <v>340</v>
      </c>
      <c r="E410" s="291"/>
      <c r="F410" s="290" t="s">
        <v>340</v>
      </c>
      <c r="G410" s="291"/>
      <c r="H410" s="292" t="str">
        <f t="shared" si="18"/>
        <v>_</v>
      </c>
      <c r="I410" s="292" t="str">
        <f t="shared" si="19"/>
        <v>_</v>
      </c>
      <c r="J410" s="582">
        <f t="shared" si="20"/>
        <v>0</v>
      </c>
    </row>
    <row r="411" spans="1:10" ht="18" customHeight="1" x14ac:dyDescent="0.2">
      <c r="A411" s="299"/>
      <c r="B411" s="295"/>
      <c r="C411" s="293"/>
      <c r="D411" s="290" t="s">
        <v>340</v>
      </c>
      <c r="E411" s="291"/>
      <c r="F411" s="290" t="s">
        <v>340</v>
      </c>
      <c r="G411" s="291"/>
      <c r="H411" s="292" t="str">
        <f t="shared" si="18"/>
        <v>_</v>
      </c>
      <c r="I411" s="292" t="str">
        <f t="shared" si="19"/>
        <v>_</v>
      </c>
      <c r="J411" s="582">
        <f t="shared" si="20"/>
        <v>0</v>
      </c>
    </row>
    <row r="412" spans="1:10" ht="18" customHeight="1" x14ac:dyDescent="0.2">
      <c r="A412" s="299"/>
      <c r="B412" s="295"/>
      <c r="C412" s="293"/>
      <c r="D412" s="290" t="s">
        <v>340</v>
      </c>
      <c r="E412" s="291"/>
      <c r="F412" s="290" t="s">
        <v>340</v>
      </c>
      <c r="G412" s="291"/>
      <c r="H412" s="292" t="str">
        <f t="shared" si="18"/>
        <v>_</v>
      </c>
      <c r="I412" s="292" t="str">
        <f t="shared" si="19"/>
        <v>_</v>
      </c>
      <c r="J412" s="582">
        <f t="shared" si="20"/>
        <v>0</v>
      </c>
    </row>
    <row r="413" spans="1:10" ht="18" customHeight="1" x14ac:dyDescent="0.2">
      <c r="A413" s="299"/>
      <c r="B413" s="295"/>
      <c r="C413" s="293"/>
      <c r="D413" s="290" t="s">
        <v>340</v>
      </c>
      <c r="E413" s="291"/>
      <c r="F413" s="290" t="s">
        <v>340</v>
      </c>
      <c r="G413" s="291"/>
      <c r="H413" s="292" t="str">
        <f t="shared" si="18"/>
        <v>_</v>
      </c>
      <c r="I413" s="292" t="str">
        <f t="shared" si="19"/>
        <v>_</v>
      </c>
      <c r="J413" s="582">
        <f t="shared" si="20"/>
        <v>0</v>
      </c>
    </row>
    <row r="414" spans="1:10" ht="18" customHeight="1" x14ac:dyDescent="0.2">
      <c r="A414" s="299"/>
      <c r="B414" s="295"/>
      <c r="C414" s="293"/>
      <c r="D414" s="290" t="s">
        <v>340</v>
      </c>
      <c r="E414" s="291"/>
      <c r="F414" s="290" t="s">
        <v>340</v>
      </c>
      <c r="G414" s="291"/>
      <c r="H414" s="292" t="str">
        <f t="shared" si="18"/>
        <v>_</v>
      </c>
      <c r="I414" s="292" t="str">
        <f t="shared" si="19"/>
        <v>_</v>
      </c>
      <c r="J414" s="582">
        <f t="shared" si="20"/>
        <v>0</v>
      </c>
    </row>
    <row r="415" spans="1:10" ht="18" customHeight="1" x14ac:dyDescent="0.2">
      <c r="A415" s="299"/>
      <c r="B415" s="295"/>
      <c r="C415" s="293"/>
      <c r="D415" s="290" t="s">
        <v>340</v>
      </c>
      <c r="E415" s="291"/>
      <c r="F415" s="290" t="s">
        <v>340</v>
      </c>
      <c r="G415" s="291"/>
      <c r="H415" s="292" t="str">
        <f t="shared" si="18"/>
        <v>_</v>
      </c>
      <c r="I415" s="292" t="str">
        <f t="shared" si="19"/>
        <v>_</v>
      </c>
      <c r="J415" s="582">
        <f t="shared" si="20"/>
        <v>0</v>
      </c>
    </row>
    <row r="416" spans="1:10" ht="18" customHeight="1" x14ac:dyDescent="0.2">
      <c r="A416" s="299"/>
      <c r="B416" s="295"/>
      <c r="C416" s="293"/>
      <c r="D416" s="290" t="s">
        <v>340</v>
      </c>
      <c r="E416" s="291"/>
      <c r="F416" s="290" t="s">
        <v>340</v>
      </c>
      <c r="G416" s="291"/>
      <c r="H416" s="292" t="str">
        <f t="shared" si="18"/>
        <v>_</v>
      </c>
      <c r="I416" s="292" t="str">
        <f t="shared" si="19"/>
        <v>_</v>
      </c>
      <c r="J416" s="582">
        <f t="shared" si="20"/>
        <v>0</v>
      </c>
    </row>
    <row r="417" spans="1:10" ht="18" customHeight="1" x14ac:dyDescent="0.2">
      <c r="A417" s="299"/>
      <c r="B417" s="295"/>
      <c r="C417" s="293"/>
      <c r="D417" s="290" t="s">
        <v>340</v>
      </c>
      <c r="E417" s="291"/>
      <c r="F417" s="290" t="s">
        <v>340</v>
      </c>
      <c r="G417" s="291"/>
      <c r="H417" s="292" t="str">
        <f t="shared" si="18"/>
        <v>_</v>
      </c>
      <c r="I417" s="292" t="str">
        <f t="shared" si="19"/>
        <v>_</v>
      </c>
      <c r="J417" s="582">
        <f t="shared" si="20"/>
        <v>0</v>
      </c>
    </row>
    <row r="418" spans="1:10" ht="18" customHeight="1" x14ac:dyDescent="0.2">
      <c r="A418" s="299"/>
      <c r="B418" s="295"/>
      <c r="C418" s="293"/>
      <c r="D418" s="290" t="s">
        <v>340</v>
      </c>
      <c r="E418" s="291"/>
      <c r="F418" s="290" t="s">
        <v>340</v>
      </c>
      <c r="G418" s="291"/>
      <c r="H418" s="292" t="str">
        <f t="shared" si="18"/>
        <v>_</v>
      </c>
      <c r="I418" s="292" t="str">
        <f t="shared" si="19"/>
        <v>_</v>
      </c>
      <c r="J418" s="582">
        <f t="shared" si="20"/>
        <v>0</v>
      </c>
    </row>
    <row r="419" spans="1:10" ht="18" customHeight="1" x14ac:dyDescent="0.2">
      <c r="A419" s="299"/>
      <c r="B419" s="295"/>
      <c r="C419" s="293"/>
      <c r="D419" s="290" t="s">
        <v>340</v>
      </c>
      <c r="E419" s="291"/>
      <c r="F419" s="290" t="s">
        <v>340</v>
      </c>
      <c r="G419" s="291"/>
      <c r="H419" s="292" t="str">
        <f t="shared" si="18"/>
        <v>_</v>
      </c>
      <c r="I419" s="292" t="str">
        <f t="shared" si="19"/>
        <v>_</v>
      </c>
      <c r="J419" s="582">
        <f t="shared" si="20"/>
        <v>0</v>
      </c>
    </row>
    <row r="420" spans="1:10" ht="18" customHeight="1" x14ac:dyDescent="0.2">
      <c r="A420" s="299"/>
      <c r="B420" s="295"/>
      <c r="C420" s="293"/>
      <c r="D420" s="290" t="s">
        <v>340</v>
      </c>
      <c r="E420" s="291"/>
      <c r="F420" s="290" t="s">
        <v>340</v>
      </c>
      <c r="G420" s="291"/>
      <c r="H420" s="292" t="str">
        <f t="shared" si="18"/>
        <v>_</v>
      </c>
      <c r="I420" s="292" t="str">
        <f t="shared" si="19"/>
        <v>_</v>
      </c>
      <c r="J420" s="582">
        <f t="shared" si="20"/>
        <v>0</v>
      </c>
    </row>
    <row r="421" spans="1:10" ht="18" customHeight="1" x14ac:dyDescent="0.2">
      <c r="A421" s="299"/>
      <c r="B421" s="295"/>
      <c r="C421" s="293"/>
      <c r="D421" s="290" t="s">
        <v>340</v>
      </c>
      <c r="E421" s="291"/>
      <c r="F421" s="290" t="s">
        <v>340</v>
      </c>
      <c r="G421" s="291"/>
      <c r="H421" s="292" t="str">
        <f t="shared" si="18"/>
        <v>_</v>
      </c>
      <c r="I421" s="292" t="str">
        <f t="shared" si="19"/>
        <v>_</v>
      </c>
      <c r="J421" s="582">
        <f t="shared" si="20"/>
        <v>0</v>
      </c>
    </row>
    <row r="422" spans="1:10" ht="18" customHeight="1" x14ac:dyDescent="0.2">
      <c r="A422" s="299"/>
      <c r="B422" s="295"/>
      <c r="C422" s="293"/>
      <c r="D422" s="290" t="s">
        <v>340</v>
      </c>
      <c r="E422" s="291"/>
      <c r="F422" s="290" t="s">
        <v>340</v>
      </c>
      <c r="G422" s="291"/>
      <c r="H422" s="292" t="str">
        <f t="shared" si="18"/>
        <v>_</v>
      </c>
      <c r="I422" s="292" t="str">
        <f t="shared" si="19"/>
        <v>_</v>
      </c>
      <c r="J422" s="582">
        <f t="shared" si="20"/>
        <v>0</v>
      </c>
    </row>
    <row r="423" spans="1:10" ht="18" customHeight="1" x14ac:dyDescent="0.2">
      <c r="A423" s="299"/>
      <c r="B423" s="295"/>
      <c r="C423" s="293"/>
      <c r="D423" s="290" t="s">
        <v>340</v>
      </c>
      <c r="E423" s="291"/>
      <c r="F423" s="290" t="s">
        <v>340</v>
      </c>
      <c r="G423" s="291"/>
      <c r="H423" s="292" t="str">
        <f t="shared" si="18"/>
        <v>_</v>
      </c>
      <c r="I423" s="292" t="str">
        <f t="shared" si="19"/>
        <v>_</v>
      </c>
      <c r="J423" s="582">
        <f t="shared" si="20"/>
        <v>0</v>
      </c>
    </row>
    <row r="424" spans="1:10" ht="18" customHeight="1" x14ac:dyDescent="0.2">
      <c r="A424" s="299"/>
      <c r="B424" s="295"/>
      <c r="C424" s="293"/>
      <c r="D424" s="290" t="s">
        <v>340</v>
      </c>
      <c r="E424" s="291"/>
      <c r="F424" s="290" t="s">
        <v>340</v>
      </c>
      <c r="G424" s="291"/>
      <c r="H424" s="292" t="str">
        <f t="shared" si="18"/>
        <v>_</v>
      </c>
      <c r="I424" s="292" t="str">
        <f t="shared" si="19"/>
        <v>_</v>
      </c>
      <c r="J424" s="582">
        <f t="shared" si="20"/>
        <v>0</v>
      </c>
    </row>
    <row r="425" spans="1:10" ht="18" customHeight="1" x14ac:dyDescent="0.2">
      <c r="A425" s="299"/>
      <c r="B425" s="295"/>
      <c r="C425" s="293"/>
      <c r="D425" s="290" t="s">
        <v>340</v>
      </c>
      <c r="E425" s="291"/>
      <c r="F425" s="290" t="s">
        <v>340</v>
      </c>
      <c r="G425" s="291"/>
      <c r="H425" s="292" t="str">
        <f t="shared" si="18"/>
        <v>_</v>
      </c>
      <c r="I425" s="292" t="str">
        <f t="shared" si="19"/>
        <v>_</v>
      </c>
      <c r="J425" s="582">
        <f t="shared" si="20"/>
        <v>0</v>
      </c>
    </row>
    <row r="426" spans="1:10" ht="18" customHeight="1" x14ac:dyDescent="0.2">
      <c r="A426" s="299"/>
      <c r="B426" s="295"/>
      <c r="C426" s="293"/>
      <c r="D426" s="290" t="s">
        <v>340</v>
      </c>
      <c r="E426" s="291"/>
      <c r="F426" s="290" t="s">
        <v>340</v>
      </c>
      <c r="G426" s="291"/>
      <c r="H426" s="292" t="str">
        <f t="shared" si="18"/>
        <v>_</v>
      </c>
      <c r="I426" s="292" t="str">
        <f t="shared" si="19"/>
        <v>_</v>
      </c>
      <c r="J426" s="582">
        <f t="shared" si="20"/>
        <v>0</v>
      </c>
    </row>
    <row r="427" spans="1:10" ht="18" customHeight="1" x14ac:dyDescent="0.2">
      <c r="A427" s="299"/>
      <c r="B427" s="295"/>
      <c r="C427" s="293"/>
      <c r="D427" s="290" t="s">
        <v>340</v>
      </c>
      <c r="E427" s="291"/>
      <c r="F427" s="290" t="s">
        <v>340</v>
      </c>
      <c r="G427" s="291"/>
      <c r="H427" s="292" t="str">
        <f t="shared" si="18"/>
        <v>_</v>
      </c>
      <c r="I427" s="292" t="str">
        <f t="shared" si="19"/>
        <v>_</v>
      </c>
      <c r="J427" s="582">
        <f t="shared" si="20"/>
        <v>0</v>
      </c>
    </row>
    <row r="428" spans="1:10" ht="18" customHeight="1" x14ac:dyDescent="0.2">
      <c r="A428" s="299"/>
      <c r="B428" s="295"/>
      <c r="C428" s="293"/>
      <c r="D428" s="290" t="s">
        <v>340</v>
      </c>
      <c r="E428" s="291"/>
      <c r="F428" s="290" t="s">
        <v>340</v>
      </c>
      <c r="G428" s="291"/>
      <c r="H428" s="292" t="str">
        <f t="shared" si="18"/>
        <v>_</v>
      </c>
      <c r="I428" s="292" t="str">
        <f t="shared" si="19"/>
        <v>_</v>
      </c>
      <c r="J428" s="582">
        <f t="shared" si="20"/>
        <v>0</v>
      </c>
    </row>
    <row r="429" spans="1:10" ht="18" customHeight="1" x14ac:dyDescent="0.2">
      <c r="A429" s="299"/>
      <c r="B429" s="295"/>
      <c r="C429" s="293"/>
      <c r="D429" s="290" t="s">
        <v>340</v>
      </c>
      <c r="E429" s="291"/>
      <c r="F429" s="290" t="s">
        <v>340</v>
      </c>
      <c r="G429" s="291"/>
      <c r="H429" s="292" t="str">
        <f t="shared" si="18"/>
        <v>_</v>
      </c>
      <c r="I429" s="292" t="str">
        <f t="shared" si="19"/>
        <v>_</v>
      </c>
      <c r="J429" s="582">
        <f t="shared" si="20"/>
        <v>0</v>
      </c>
    </row>
    <row r="430" spans="1:10" ht="18" customHeight="1" x14ac:dyDescent="0.2">
      <c r="A430" s="299"/>
      <c r="B430" s="295"/>
      <c r="C430" s="293"/>
      <c r="D430" s="290" t="s">
        <v>340</v>
      </c>
      <c r="E430" s="291"/>
      <c r="F430" s="290" t="s">
        <v>340</v>
      </c>
      <c r="G430" s="291"/>
      <c r="H430" s="292" t="str">
        <f t="shared" si="18"/>
        <v>_</v>
      </c>
      <c r="I430" s="292" t="str">
        <f t="shared" si="19"/>
        <v>_</v>
      </c>
      <c r="J430" s="582">
        <f t="shared" si="20"/>
        <v>0</v>
      </c>
    </row>
    <row r="431" spans="1:10" ht="18" customHeight="1" x14ac:dyDescent="0.2">
      <c r="A431" s="299"/>
      <c r="B431" s="295"/>
      <c r="C431" s="293"/>
      <c r="D431" s="290" t="s">
        <v>340</v>
      </c>
      <c r="E431" s="291"/>
      <c r="F431" s="290" t="s">
        <v>340</v>
      </c>
      <c r="G431" s="291"/>
      <c r="H431" s="292" t="str">
        <f t="shared" si="18"/>
        <v>_</v>
      </c>
      <c r="I431" s="292" t="str">
        <f t="shared" si="19"/>
        <v>_</v>
      </c>
      <c r="J431" s="582">
        <f t="shared" si="20"/>
        <v>0</v>
      </c>
    </row>
    <row r="432" spans="1:10" ht="18" customHeight="1" x14ac:dyDescent="0.2">
      <c r="A432" s="299"/>
      <c r="B432" s="295"/>
      <c r="C432" s="293"/>
      <c r="D432" s="290" t="s">
        <v>340</v>
      </c>
      <c r="E432" s="291"/>
      <c r="F432" s="290" t="s">
        <v>340</v>
      </c>
      <c r="G432" s="291"/>
      <c r="H432" s="292" t="str">
        <f t="shared" si="18"/>
        <v>_</v>
      </c>
      <c r="I432" s="292" t="str">
        <f t="shared" si="19"/>
        <v>_</v>
      </c>
      <c r="J432" s="582">
        <f t="shared" si="20"/>
        <v>0</v>
      </c>
    </row>
    <row r="433" spans="1:10" ht="18" customHeight="1" x14ac:dyDescent="0.2">
      <c r="A433" s="299"/>
      <c r="B433" s="295"/>
      <c r="C433" s="293"/>
      <c r="D433" s="290" t="s">
        <v>340</v>
      </c>
      <c r="E433" s="291"/>
      <c r="F433" s="290" t="s">
        <v>340</v>
      </c>
      <c r="G433" s="291"/>
      <c r="H433" s="292" t="str">
        <f t="shared" si="18"/>
        <v>_</v>
      </c>
      <c r="I433" s="292" t="str">
        <f t="shared" si="19"/>
        <v>_</v>
      </c>
      <c r="J433" s="582">
        <f t="shared" si="20"/>
        <v>0</v>
      </c>
    </row>
    <row r="434" spans="1:10" ht="18" customHeight="1" x14ac:dyDescent="0.2">
      <c r="A434" s="299"/>
      <c r="B434" s="295"/>
      <c r="C434" s="293"/>
      <c r="D434" s="290" t="s">
        <v>340</v>
      </c>
      <c r="E434" s="291"/>
      <c r="F434" s="290" t="s">
        <v>340</v>
      </c>
      <c r="G434" s="291"/>
      <c r="H434" s="292" t="str">
        <f t="shared" si="18"/>
        <v>_</v>
      </c>
      <c r="I434" s="292" t="str">
        <f t="shared" si="19"/>
        <v>_</v>
      </c>
      <c r="J434" s="582">
        <f t="shared" si="20"/>
        <v>0</v>
      </c>
    </row>
    <row r="435" spans="1:10" ht="18" customHeight="1" x14ac:dyDescent="0.2">
      <c r="A435" s="299"/>
      <c r="B435" s="295"/>
      <c r="C435" s="293"/>
      <c r="D435" s="290" t="s">
        <v>340</v>
      </c>
      <c r="E435" s="291"/>
      <c r="F435" s="290" t="s">
        <v>340</v>
      </c>
      <c r="G435" s="291"/>
      <c r="H435" s="292" t="str">
        <f t="shared" si="18"/>
        <v>_</v>
      </c>
      <c r="I435" s="292" t="str">
        <f t="shared" si="19"/>
        <v>_</v>
      </c>
      <c r="J435" s="582">
        <f t="shared" si="20"/>
        <v>0</v>
      </c>
    </row>
    <row r="436" spans="1:10" ht="18" customHeight="1" x14ac:dyDescent="0.2">
      <c r="A436" s="299"/>
      <c r="B436" s="295"/>
      <c r="C436" s="293"/>
      <c r="D436" s="290" t="s">
        <v>340</v>
      </c>
      <c r="E436" s="291"/>
      <c r="F436" s="290" t="s">
        <v>340</v>
      </c>
      <c r="G436" s="291"/>
      <c r="H436" s="292" t="str">
        <f t="shared" si="18"/>
        <v>_</v>
      </c>
      <c r="I436" s="292" t="str">
        <f t="shared" si="19"/>
        <v>_</v>
      </c>
      <c r="J436" s="582">
        <f t="shared" si="20"/>
        <v>0</v>
      </c>
    </row>
    <row r="437" spans="1:10" ht="18" customHeight="1" x14ac:dyDescent="0.2">
      <c r="A437" s="299"/>
      <c r="B437" s="295"/>
      <c r="C437" s="293"/>
      <c r="D437" s="290" t="s">
        <v>340</v>
      </c>
      <c r="E437" s="291"/>
      <c r="F437" s="290" t="s">
        <v>340</v>
      </c>
      <c r="G437" s="291"/>
      <c r="H437" s="292" t="str">
        <f t="shared" si="18"/>
        <v>_</v>
      </c>
      <c r="I437" s="292" t="str">
        <f t="shared" si="19"/>
        <v>_</v>
      </c>
      <c r="J437" s="582">
        <f t="shared" si="20"/>
        <v>0</v>
      </c>
    </row>
    <row r="438" spans="1:10" ht="18" customHeight="1" x14ac:dyDescent="0.2">
      <c r="A438" s="299"/>
      <c r="B438" s="295"/>
      <c r="C438" s="293"/>
      <c r="D438" s="290" t="s">
        <v>340</v>
      </c>
      <c r="E438" s="291"/>
      <c r="F438" s="290" t="s">
        <v>340</v>
      </c>
      <c r="G438" s="291"/>
      <c r="H438" s="292" t="str">
        <f t="shared" si="18"/>
        <v>_</v>
      </c>
      <c r="I438" s="292" t="str">
        <f t="shared" si="19"/>
        <v>_</v>
      </c>
      <c r="J438" s="582">
        <f t="shared" si="20"/>
        <v>0</v>
      </c>
    </row>
    <row r="439" spans="1:10" ht="18" customHeight="1" x14ac:dyDescent="0.2">
      <c r="A439" s="299"/>
      <c r="B439" s="295"/>
      <c r="C439" s="293"/>
      <c r="D439" s="290" t="s">
        <v>340</v>
      </c>
      <c r="E439" s="291"/>
      <c r="F439" s="290" t="s">
        <v>340</v>
      </c>
      <c r="G439" s="291"/>
      <c r="H439" s="292" t="str">
        <f t="shared" si="18"/>
        <v>_</v>
      </c>
      <c r="I439" s="292" t="str">
        <f t="shared" si="19"/>
        <v>_</v>
      </c>
      <c r="J439" s="582">
        <f t="shared" si="20"/>
        <v>0</v>
      </c>
    </row>
    <row r="440" spans="1:10" ht="18" customHeight="1" x14ac:dyDescent="0.2">
      <c r="A440" s="299"/>
      <c r="B440" s="295"/>
      <c r="C440" s="293"/>
      <c r="D440" s="290" t="s">
        <v>340</v>
      </c>
      <c r="E440" s="291"/>
      <c r="F440" s="290" t="s">
        <v>340</v>
      </c>
      <c r="G440" s="291"/>
      <c r="H440" s="292" t="str">
        <f t="shared" si="18"/>
        <v>_</v>
      </c>
      <c r="I440" s="292" t="str">
        <f t="shared" si="19"/>
        <v>_</v>
      </c>
      <c r="J440" s="582">
        <f t="shared" si="20"/>
        <v>0</v>
      </c>
    </row>
    <row r="441" spans="1:10" ht="18" customHeight="1" x14ac:dyDescent="0.2">
      <c r="A441" s="299"/>
      <c r="B441" s="295"/>
      <c r="C441" s="293"/>
      <c r="D441" s="290" t="s">
        <v>340</v>
      </c>
      <c r="E441" s="291"/>
      <c r="F441" s="290" t="s">
        <v>340</v>
      </c>
      <c r="G441" s="291"/>
      <c r="H441" s="292" t="str">
        <f t="shared" si="18"/>
        <v>_</v>
      </c>
      <c r="I441" s="292" t="str">
        <f t="shared" si="19"/>
        <v>_</v>
      </c>
      <c r="J441" s="582">
        <f t="shared" si="20"/>
        <v>0</v>
      </c>
    </row>
    <row r="442" spans="1:10" ht="18" customHeight="1" x14ac:dyDescent="0.2">
      <c r="A442" s="299"/>
      <c r="B442" s="295"/>
      <c r="C442" s="293"/>
      <c r="D442" s="290" t="s">
        <v>340</v>
      </c>
      <c r="E442" s="291"/>
      <c r="F442" s="290" t="s">
        <v>340</v>
      </c>
      <c r="G442" s="291"/>
      <c r="H442" s="292" t="str">
        <f t="shared" si="18"/>
        <v>_</v>
      </c>
      <c r="I442" s="292" t="str">
        <f t="shared" si="19"/>
        <v>_</v>
      </c>
      <c r="J442" s="582">
        <f t="shared" si="20"/>
        <v>0</v>
      </c>
    </row>
    <row r="443" spans="1:10" ht="18" customHeight="1" x14ac:dyDescent="0.2">
      <c r="A443" s="299"/>
      <c r="B443" s="295"/>
      <c r="C443" s="293"/>
      <c r="D443" s="290" t="s">
        <v>340</v>
      </c>
      <c r="E443" s="291"/>
      <c r="F443" s="290" t="s">
        <v>340</v>
      </c>
      <c r="G443" s="291"/>
      <c r="H443" s="292" t="str">
        <f t="shared" si="18"/>
        <v>_</v>
      </c>
      <c r="I443" s="292" t="str">
        <f t="shared" si="19"/>
        <v>_</v>
      </c>
      <c r="J443" s="582">
        <f t="shared" si="20"/>
        <v>0</v>
      </c>
    </row>
    <row r="444" spans="1:10" ht="18" customHeight="1" x14ac:dyDescent="0.2">
      <c r="A444" s="299"/>
      <c r="B444" s="295"/>
      <c r="C444" s="293"/>
      <c r="D444" s="290" t="s">
        <v>340</v>
      </c>
      <c r="E444" s="291"/>
      <c r="F444" s="290" t="s">
        <v>340</v>
      </c>
      <c r="G444" s="291"/>
      <c r="H444" s="292" t="str">
        <f t="shared" si="18"/>
        <v>_</v>
      </c>
      <c r="I444" s="292" t="str">
        <f t="shared" si="19"/>
        <v>_</v>
      </c>
      <c r="J444" s="582">
        <f t="shared" si="20"/>
        <v>0</v>
      </c>
    </row>
    <row r="445" spans="1:10" ht="18" customHeight="1" x14ac:dyDescent="0.2">
      <c r="A445" s="299"/>
      <c r="B445" s="295"/>
      <c r="C445" s="293"/>
      <c r="D445" s="290" t="s">
        <v>340</v>
      </c>
      <c r="E445" s="291"/>
      <c r="F445" s="290" t="s">
        <v>340</v>
      </c>
      <c r="G445" s="291"/>
      <c r="H445" s="292" t="str">
        <f t="shared" si="18"/>
        <v>_</v>
      </c>
      <c r="I445" s="292" t="str">
        <f t="shared" si="19"/>
        <v>_</v>
      </c>
      <c r="J445" s="582">
        <f t="shared" si="20"/>
        <v>0</v>
      </c>
    </row>
    <row r="446" spans="1:10" ht="18" customHeight="1" x14ac:dyDescent="0.2">
      <c r="A446" s="299"/>
      <c r="B446" s="295"/>
      <c r="C446" s="293"/>
      <c r="D446" s="290" t="s">
        <v>340</v>
      </c>
      <c r="E446" s="291"/>
      <c r="F446" s="290" t="s">
        <v>340</v>
      </c>
      <c r="G446" s="291"/>
      <c r="H446" s="292" t="str">
        <f t="shared" si="18"/>
        <v>_</v>
      </c>
      <c r="I446" s="292" t="str">
        <f t="shared" si="19"/>
        <v>_</v>
      </c>
      <c r="J446" s="582">
        <f t="shared" si="20"/>
        <v>0</v>
      </c>
    </row>
    <row r="447" spans="1:10" ht="18" customHeight="1" x14ac:dyDescent="0.2">
      <c r="A447" s="299"/>
      <c r="B447" s="295"/>
      <c r="C447" s="293"/>
      <c r="D447" s="290" t="s">
        <v>340</v>
      </c>
      <c r="E447" s="291"/>
      <c r="F447" s="290" t="s">
        <v>340</v>
      </c>
      <c r="G447" s="291"/>
      <c r="H447" s="292" t="str">
        <f t="shared" si="18"/>
        <v>_</v>
      </c>
      <c r="I447" s="292" t="str">
        <f t="shared" si="19"/>
        <v>_</v>
      </c>
      <c r="J447" s="582">
        <f t="shared" si="20"/>
        <v>0</v>
      </c>
    </row>
    <row r="448" spans="1:10" ht="18" customHeight="1" x14ac:dyDescent="0.2">
      <c r="A448" s="299"/>
      <c r="B448" s="295"/>
      <c r="C448" s="293"/>
      <c r="D448" s="290" t="s">
        <v>340</v>
      </c>
      <c r="E448" s="291"/>
      <c r="F448" s="290" t="s">
        <v>340</v>
      </c>
      <c r="G448" s="291"/>
      <c r="H448" s="292" t="str">
        <f t="shared" si="18"/>
        <v>_</v>
      </c>
      <c r="I448" s="292" t="str">
        <f t="shared" si="19"/>
        <v>_</v>
      </c>
      <c r="J448" s="582">
        <f t="shared" si="20"/>
        <v>0</v>
      </c>
    </row>
    <row r="449" spans="1:10" ht="18" customHeight="1" x14ac:dyDescent="0.2">
      <c r="A449" s="299"/>
      <c r="B449" s="295"/>
      <c r="C449" s="293"/>
      <c r="D449" s="290" t="s">
        <v>340</v>
      </c>
      <c r="E449" s="291"/>
      <c r="F449" s="290" t="s">
        <v>340</v>
      </c>
      <c r="G449" s="291"/>
      <c r="H449" s="292" t="str">
        <f t="shared" si="18"/>
        <v>_</v>
      </c>
      <c r="I449" s="292" t="str">
        <f t="shared" si="19"/>
        <v>_</v>
      </c>
      <c r="J449" s="582">
        <f t="shared" si="20"/>
        <v>0</v>
      </c>
    </row>
    <row r="450" spans="1:10" ht="18" customHeight="1" x14ac:dyDescent="0.2">
      <c r="A450" s="299"/>
      <c r="B450" s="295"/>
      <c r="C450" s="293"/>
      <c r="D450" s="290" t="s">
        <v>340</v>
      </c>
      <c r="E450" s="291"/>
      <c r="F450" s="290" t="s">
        <v>340</v>
      </c>
      <c r="G450" s="291"/>
      <c r="H450" s="292" t="str">
        <f t="shared" si="18"/>
        <v>_</v>
      </c>
      <c r="I450" s="292" t="str">
        <f t="shared" si="19"/>
        <v>_</v>
      </c>
      <c r="J450" s="582">
        <f t="shared" si="20"/>
        <v>0</v>
      </c>
    </row>
    <row r="451" spans="1:10" ht="18" customHeight="1" x14ac:dyDescent="0.2">
      <c r="A451" s="299"/>
      <c r="B451" s="295"/>
      <c r="C451" s="293"/>
      <c r="D451" s="290" t="s">
        <v>340</v>
      </c>
      <c r="E451" s="291"/>
      <c r="F451" s="290" t="s">
        <v>340</v>
      </c>
      <c r="G451" s="291"/>
      <c r="H451" s="292" t="str">
        <f t="shared" si="18"/>
        <v>_</v>
      </c>
      <c r="I451" s="292" t="str">
        <f t="shared" si="19"/>
        <v>_</v>
      </c>
      <c r="J451" s="582">
        <f t="shared" si="20"/>
        <v>0</v>
      </c>
    </row>
    <row r="452" spans="1:10" ht="18" customHeight="1" x14ac:dyDescent="0.2">
      <c r="A452" s="299"/>
      <c r="B452" s="295"/>
      <c r="C452" s="293"/>
      <c r="D452" s="290" t="s">
        <v>340</v>
      </c>
      <c r="E452" s="291"/>
      <c r="F452" s="290" t="s">
        <v>340</v>
      </c>
      <c r="G452" s="291"/>
      <c r="H452" s="292" t="str">
        <f t="shared" si="18"/>
        <v>_</v>
      </c>
      <c r="I452" s="292" t="str">
        <f t="shared" si="19"/>
        <v>_</v>
      </c>
      <c r="J452" s="582">
        <f t="shared" si="20"/>
        <v>0</v>
      </c>
    </row>
    <row r="453" spans="1:10" ht="18" customHeight="1" x14ac:dyDescent="0.2">
      <c r="A453" s="299"/>
      <c r="B453" s="295"/>
      <c r="C453" s="293"/>
      <c r="D453" s="290" t="s">
        <v>340</v>
      </c>
      <c r="E453" s="291"/>
      <c r="F453" s="290" t="s">
        <v>340</v>
      </c>
      <c r="G453" s="291"/>
      <c r="H453" s="292" t="str">
        <f t="shared" si="18"/>
        <v>_</v>
      </c>
      <c r="I453" s="292" t="str">
        <f t="shared" si="19"/>
        <v>_</v>
      </c>
      <c r="J453" s="582">
        <f t="shared" si="20"/>
        <v>0</v>
      </c>
    </row>
    <row r="454" spans="1:10" ht="18" customHeight="1" x14ac:dyDescent="0.2">
      <c r="A454" s="299"/>
      <c r="B454" s="295"/>
      <c r="C454" s="293"/>
      <c r="D454" s="290" t="s">
        <v>340</v>
      </c>
      <c r="E454" s="291"/>
      <c r="F454" s="290" t="s">
        <v>340</v>
      </c>
      <c r="G454" s="291"/>
      <c r="H454" s="292" t="str">
        <f t="shared" ref="H454:H517" si="21">CONCATENATE(A454,"_",LEFT(E454,2))</f>
        <v>_</v>
      </c>
      <c r="I454" s="292" t="str">
        <f t="shared" ref="I454:I517" si="22">CONCATENATE(A454,"_",LEFT(G454, 2))</f>
        <v>_</v>
      </c>
      <c r="J454" s="582">
        <f t="shared" ref="J454:J517" si="23" xml:space="preserve"> J453+N(D454)-N(F454)</f>
        <v>0</v>
      </c>
    </row>
    <row r="455" spans="1:10" ht="18" customHeight="1" x14ac:dyDescent="0.2">
      <c r="A455" s="299"/>
      <c r="B455" s="295"/>
      <c r="C455" s="293"/>
      <c r="D455" s="290" t="s">
        <v>340</v>
      </c>
      <c r="E455" s="291"/>
      <c r="F455" s="290" t="s">
        <v>340</v>
      </c>
      <c r="G455" s="291"/>
      <c r="H455" s="292" t="str">
        <f t="shared" si="21"/>
        <v>_</v>
      </c>
      <c r="I455" s="292" t="str">
        <f t="shared" si="22"/>
        <v>_</v>
      </c>
      <c r="J455" s="582">
        <f t="shared" si="23"/>
        <v>0</v>
      </c>
    </row>
    <row r="456" spans="1:10" ht="18" customHeight="1" x14ac:dyDescent="0.2">
      <c r="A456" s="299"/>
      <c r="B456" s="295"/>
      <c r="C456" s="293"/>
      <c r="D456" s="290" t="s">
        <v>340</v>
      </c>
      <c r="E456" s="291"/>
      <c r="F456" s="290" t="s">
        <v>340</v>
      </c>
      <c r="G456" s="291"/>
      <c r="H456" s="292" t="str">
        <f t="shared" si="21"/>
        <v>_</v>
      </c>
      <c r="I456" s="292" t="str">
        <f t="shared" si="22"/>
        <v>_</v>
      </c>
      <c r="J456" s="582">
        <f t="shared" si="23"/>
        <v>0</v>
      </c>
    </row>
    <row r="457" spans="1:10" ht="18" customHeight="1" x14ac:dyDescent="0.2">
      <c r="A457" s="299"/>
      <c r="B457" s="295"/>
      <c r="C457" s="293"/>
      <c r="D457" s="290" t="s">
        <v>340</v>
      </c>
      <c r="E457" s="291"/>
      <c r="F457" s="290" t="s">
        <v>340</v>
      </c>
      <c r="G457" s="291"/>
      <c r="H457" s="292" t="str">
        <f t="shared" si="21"/>
        <v>_</v>
      </c>
      <c r="I457" s="292" t="str">
        <f t="shared" si="22"/>
        <v>_</v>
      </c>
      <c r="J457" s="582">
        <f t="shared" si="23"/>
        <v>0</v>
      </c>
    </row>
    <row r="458" spans="1:10" ht="18" customHeight="1" x14ac:dyDescent="0.2">
      <c r="A458" s="299"/>
      <c r="B458" s="295"/>
      <c r="C458" s="293"/>
      <c r="D458" s="290" t="s">
        <v>340</v>
      </c>
      <c r="E458" s="291"/>
      <c r="F458" s="290" t="s">
        <v>340</v>
      </c>
      <c r="G458" s="291"/>
      <c r="H458" s="292" t="str">
        <f t="shared" si="21"/>
        <v>_</v>
      </c>
      <c r="I458" s="292" t="str">
        <f t="shared" si="22"/>
        <v>_</v>
      </c>
      <c r="J458" s="582">
        <f t="shared" si="23"/>
        <v>0</v>
      </c>
    </row>
    <row r="459" spans="1:10" ht="18" customHeight="1" x14ac:dyDescent="0.2">
      <c r="A459" s="299"/>
      <c r="B459" s="295"/>
      <c r="C459" s="293"/>
      <c r="D459" s="290" t="s">
        <v>340</v>
      </c>
      <c r="E459" s="291"/>
      <c r="F459" s="290" t="s">
        <v>340</v>
      </c>
      <c r="G459" s="291"/>
      <c r="H459" s="292" t="str">
        <f t="shared" si="21"/>
        <v>_</v>
      </c>
      <c r="I459" s="292" t="str">
        <f t="shared" si="22"/>
        <v>_</v>
      </c>
      <c r="J459" s="582">
        <f t="shared" si="23"/>
        <v>0</v>
      </c>
    </row>
    <row r="460" spans="1:10" ht="18" customHeight="1" x14ac:dyDescent="0.2">
      <c r="A460" s="299"/>
      <c r="B460" s="295"/>
      <c r="C460" s="293"/>
      <c r="D460" s="290" t="s">
        <v>340</v>
      </c>
      <c r="E460" s="291"/>
      <c r="F460" s="290" t="s">
        <v>340</v>
      </c>
      <c r="G460" s="291"/>
      <c r="H460" s="292" t="str">
        <f t="shared" si="21"/>
        <v>_</v>
      </c>
      <c r="I460" s="292" t="str">
        <f t="shared" si="22"/>
        <v>_</v>
      </c>
      <c r="J460" s="582">
        <f t="shared" si="23"/>
        <v>0</v>
      </c>
    </row>
    <row r="461" spans="1:10" ht="18" customHeight="1" x14ac:dyDescent="0.2">
      <c r="A461" s="299"/>
      <c r="B461" s="295"/>
      <c r="C461" s="293"/>
      <c r="D461" s="290" t="s">
        <v>340</v>
      </c>
      <c r="E461" s="291"/>
      <c r="F461" s="290" t="s">
        <v>340</v>
      </c>
      <c r="G461" s="291"/>
      <c r="H461" s="292" t="str">
        <f t="shared" si="21"/>
        <v>_</v>
      </c>
      <c r="I461" s="292" t="str">
        <f t="shared" si="22"/>
        <v>_</v>
      </c>
      <c r="J461" s="582">
        <f t="shared" si="23"/>
        <v>0</v>
      </c>
    </row>
    <row r="462" spans="1:10" ht="18" customHeight="1" x14ac:dyDescent="0.2">
      <c r="A462" s="299"/>
      <c r="B462" s="295"/>
      <c r="C462" s="293"/>
      <c r="D462" s="290" t="s">
        <v>340</v>
      </c>
      <c r="E462" s="291"/>
      <c r="F462" s="290" t="s">
        <v>340</v>
      </c>
      <c r="G462" s="291"/>
      <c r="H462" s="292" t="str">
        <f t="shared" si="21"/>
        <v>_</v>
      </c>
      <c r="I462" s="292" t="str">
        <f t="shared" si="22"/>
        <v>_</v>
      </c>
      <c r="J462" s="582">
        <f t="shared" si="23"/>
        <v>0</v>
      </c>
    </row>
    <row r="463" spans="1:10" ht="18" customHeight="1" x14ac:dyDescent="0.2">
      <c r="A463" s="299"/>
      <c r="B463" s="295"/>
      <c r="C463" s="293"/>
      <c r="D463" s="290" t="s">
        <v>340</v>
      </c>
      <c r="E463" s="291"/>
      <c r="F463" s="290" t="s">
        <v>340</v>
      </c>
      <c r="G463" s="291"/>
      <c r="H463" s="292" t="str">
        <f t="shared" si="21"/>
        <v>_</v>
      </c>
      <c r="I463" s="292" t="str">
        <f t="shared" si="22"/>
        <v>_</v>
      </c>
      <c r="J463" s="582">
        <f t="shared" si="23"/>
        <v>0</v>
      </c>
    </row>
    <row r="464" spans="1:10" ht="18" customHeight="1" x14ac:dyDescent="0.2">
      <c r="A464" s="299"/>
      <c r="B464" s="295"/>
      <c r="C464" s="293"/>
      <c r="D464" s="290" t="s">
        <v>340</v>
      </c>
      <c r="E464" s="291"/>
      <c r="F464" s="290" t="s">
        <v>340</v>
      </c>
      <c r="G464" s="291"/>
      <c r="H464" s="292" t="str">
        <f t="shared" si="21"/>
        <v>_</v>
      </c>
      <c r="I464" s="292" t="str">
        <f t="shared" si="22"/>
        <v>_</v>
      </c>
      <c r="J464" s="582">
        <f t="shared" si="23"/>
        <v>0</v>
      </c>
    </row>
    <row r="465" spans="1:10" ht="18" customHeight="1" x14ac:dyDescent="0.2">
      <c r="A465" s="299"/>
      <c r="B465" s="295"/>
      <c r="C465" s="293"/>
      <c r="D465" s="290" t="s">
        <v>340</v>
      </c>
      <c r="E465" s="291"/>
      <c r="F465" s="290" t="s">
        <v>340</v>
      </c>
      <c r="G465" s="291"/>
      <c r="H465" s="292" t="str">
        <f t="shared" si="21"/>
        <v>_</v>
      </c>
      <c r="I465" s="292" t="str">
        <f t="shared" si="22"/>
        <v>_</v>
      </c>
      <c r="J465" s="582">
        <f t="shared" si="23"/>
        <v>0</v>
      </c>
    </row>
    <row r="466" spans="1:10" ht="18" customHeight="1" x14ac:dyDescent="0.2">
      <c r="A466" s="299"/>
      <c r="B466" s="295"/>
      <c r="C466" s="293"/>
      <c r="D466" s="290" t="s">
        <v>340</v>
      </c>
      <c r="E466" s="291"/>
      <c r="F466" s="290" t="s">
        <v>340</v>
      </c>
      <c r="G466" s="291"/>
      <c r="H466" s="292" t="str">
        <f t="shared" si="21"/>
        <v>_</v>
      </c>
      <c r="I466" s="292" t="str">
        <f t="shared" si="22"/>
        <v>_</v>
      </c>
      <c r="J466" s="582">
        <f t="shared" si="23"/>
        <v>0</v>
      </c>
    </row>
    <row r="467" spans="1:10" ht="18" customHeight="1" x14ac:dyDescent="0.2">
      <c r="A467" s="299"/>
      <c r="B467" s="295"/>
      <c r="C467" s="293"/>
      <c r="D467" s="290" t="s">
        <v>340</v>
      </c>
      <c r="E467" s="291"/>
      <c r="F467" s="290" t="s">
        <v>340</v>
      </c>
      <c r="G467" s="291"/>
      <c r="H467" s="292" t="str">
        <f t="shared" si="21"/>
        <v>_</v>
      </c>
      <c r="I467" s="292" t="str">
        <f t="shared" si="22"/>
        <v>_</v>
      </c>
      <c r="J467" s="582">
        <f t="shared" si="23"/>
        <v>0</v>
      </c>
    </row>
    <row r="468" spans="1:10" ht="18" customHeight="1" x14ac:dyDescent="0.2">
      <c r="A468" s="299"/>
      <c r="B468" s="295"/>
      <c r="C468" s="293"/>
      <c r="D468" s="290" t="s">
        <v>340</v>
      </c>
      <c r="E468" s="291"/>
      <c r="F468" s="290" t="s">
        <v>340</v>
      </c>
      <c r="G468" s="291"/>
      <c r="H468" s="292" t="str">
        <f t="shared" si="21"/>
        <v>_</v>
      </c>
      <c r="I468" s="292" t="str">
        <f t="shared" si="22"/>
        <v>_</v>
      </c>
      <c r="J468" s="582">
        <f t="shared" si="23"/>
        <v>0</v>
      </c>
    </row>
    <row r="469" spans="1:10" ht="18" customHeight="1" x14ac:dyDescent="0.2">
      <c r="A469" s="299"/>
      <c r="B469" s="295"/>
      <c r="C469" s="293"/>
      <c r="D469" s="290" t="s">
        <v>340</v>
      </c>
      <c r="E469" s="291"/>
      <c r="F469" s="290" t="s">
        <v>340</v>
      </c>
      <c r="G469" s="291"/>
      <c r="H469" s="292" t="str">
        <f t="shared" si="21"/>
        <v>_</v>
      </c>
      <c r="I469" s="292" t="str">
        <f t="shared" si="22"/>
        <v>_</v>
      </c>
      <c r="J469" s="582">
        <f t="shared" si="23"/>
        <v>0</v>
      </c>
    </row>
    <row r="470" spans="1:10" ht="18" customHeight="1" x14ac:dyDescent="0.2">
      <c r="A470" s="299"/>
      <c r="B470" s="295"/>
      <c r="C470" s="293"/>
      <c r="D470" s="290" t="s">
        <v>340</v>
      </c>
      <c r="E470" s="291"/>
      <c r="F470" s="290" t="s">
        <v>340</v>
      </c>
      <c r="G470" s="291"/>
      <c r="H470" s="292" t="str">
        <f t="shared" si="21"/>
        <v>_</v>
      </c>
      <c r="I470" s="292" t="str">
        <f t="shared" si="22"/>
        <v>_</v>
      </c>
      <c r="J470" s="582">
        <f t="shared" si="23"/>
        <v>0</v>
      </c>
    </row>
    <row r="471" spans="1:10" ht="18" customHeight="1" x14ac:dyDescent="0.2">
      <c r="A471" s="299"/>
      <c r="B471" s="295"/>
      <c r="C471" s="293"/>
      <c r="D471" s="290" t="s">
        <v>340</v>
      </c>
      <c r="E471" s="291"/>
      <c r="F471" s="290" t="s">
        <v>340</v>
      </c>
      <c r="G471" s="291"/>
      <c r="H471" s="292" t="str">
        <f t="shared" si="21"/>
        <v>_</v>
      </c>
      <c r="I471" s="292" t="str">
        <f t="shared" si="22"/>
        <v>_</v>
      </c>
      <c r="J471" s="582">
        <f t="shared" si="23"/>
        <v>0</v>
      </c>
    </row>
    <row r="472" spans="1:10" ht="18" customHeight="1" x14ac:dyDescent="0.2">
      <c r="A472" s="299"/>
      <c r="B472" s="295"/>
      <c r="C472" s="293"/>
      <c r="D472" s="290" t="s">
        <v>340</v>
      </c>
      <c r="E472" s="291"/>
      <c r="F472" s="290" t="s">
        <v>340</v>
      </c>
      <c r="G472" s="291"/>
      <c r="H472" s="292" t="str">
        <f t="shared" si="21"/>
        <v>_</v>
      </c>
      <c r="I472" s="292" t="str">
        <f t="shared" si="22"/>
        <v>_</v>
      </c>
      <c r="J472" s="582">
        <f t="shared" si="23"/>
        <v>0</v>
      </c>
    </row>
    <row r="473" spans="1:10" ht="18" customHeight="1" x14ac:dyDescent="0.2">
      <c r="A473" s="299"/>
      <c r="B473" s="295"/>
      <c r="C473" s="293"/>
      <c r="D473" s="290" t="s">
        <v>340</v>
      </c>
      <c r="E473" s="291"/>
      <c r="F473" s="290" t="s">
        <v>340</v>
      </c>
      <c r="G473" s="291"/>
      <c r="H473" s="292" t="str">
        <f t="shared" si="21"/>
        <v>_</v>
      </c>
      <c r="I473" s="292" t="str">
        <f t="shared" si="22"/>
        <v>_</v>
      </c>
      <c r="J473" s="582">
        <f t="shared" si="23"/>
        <v>0</v>
      </c>
    </row>
    <row r="474" spans="1:10" ht="18" customHeight="1" x14ac:dyDescent="0.2">
      <c r="A474" s="299"/>
      <c r="B474" s="295"/>
      <c r="C474" s="293"/>
      <c r="D474" s="290" t="s">
        <v>340</v>
      </c>
      <c r="E474" s="291"/>
      <c r="F474" s="290" t="s">
        <v>340</v>
      </c>
      <c r="G474" s="291"/>
      <c r="H474" s="292" t="str">
        <f t="shared" si="21"/>
        <v>_</v>
      </c>
      <c r="I474" s="292" t="str">
        <f t="shared" si="22"/>
        <v>_</v>
      </c>
      <c r="J474" s="582">
        <f t="shared" si="23"/>
        <v>0</v>
      </c>
    </row>
    <row r="475" spans="1:10" ht="18" customHeight="1" x14ac:dyDescent="0.2">
      <c r="A475" s="299"/>
      <c r="B475" s="295"/>
      <c r="C475" s="293"/>
      <c r="D475" s="290" t="s">
        <v>340</v>
      </c>
      <c r="E475" s="291"/>
      <c r="F475" s="290" t="s">
        <v>340</v>
      </c>
      <c r="G475" s="291"/>
      <c r="H475" s="292" t="str">
        <f t="shared" si="21"/>
        <v>_</v>
      </c>
      <c r="I475" s="292" t="str">
        <f t="shared" si="22"/>
        <v>_</v>
      </c>
      <c r="J475" s="582">
        <f t="shared" si="23"/>
        <v>0</v>
      </c>
    </row>
    <row r="476" spans="1:10" ht="18" customHeight="1" x14ac:dyDescent="0.2">
      <c r="A476" s="299"/>
      <c r="B476" s="295"/>
      <c r="C476" s="293"/>
      <c r="D476" s="290" t="s">
        <v>340</v>
      </c>
      <c r="E476" s="291"/>
      <c r="F476" s="290" t="s">
        <v>340</v>
      </c>
      <c r="G476" s="291"/>
      <c r="H476" s="292" t="str">
        <f t="shared" si="21"/>
        <v>_</v>
      </c>
      <c r="I476" s="292" t="str">
        <f t="shared" si="22"/>
        <v>_</v>
      </c>
      <c r="J476" s="582">
        <f t="shared" si="23"/>
        <v>0</v>
      </c>
    </row>
    <row r="477" spans="1:10" ht="18" customHeight="1" x14ac:dyDescent="0.2">
      <c r="A477" s="299"/>
      <c r="B477" s="295"/>
      <c r="C477" s="293"/>
      <c r="D477" s="290" t="s">
        <v>340</v>
      </c>
      <c r="E477" s="291"/>
      <c r="F477" s="290" t="s">
        <v>340</v>
      </c>
      <c r="G477" s="291"/>
      <c r="H477" s="292" t="str">
        <f t="shared" si="21"/>
        <v>_</v>
      </c>
      <c r="I477" s="292" t="str">
        <f t="shared" si="22"/>
        <v>_</v>
      </c>
      <c r="J477" s="582">
        <f t="shared" si="23"/>
        <v>0</v>
      </c>
    </row>
    <row r="478" spans="1:10" ht="18" customHeight="1" x14ac:dyDescent="0.2">
      <c r="A478" s="299"/>
      <c r="B478" s="295"/>
      <c r="C478" s="293"/>
      <c r="D478" s="290" t="s">
        <v>340</v>
      </c>
      <c r="E478" s="291"/>
      <c r="F478" s="290" t="s">
        <v>340</v>
      </c>
      <c r="G478" s="291"/>
      <c r="H478" s="292" t="str">
        <f t="shared" si="21"/>
        <v>_</v>
      </c>
      <c r="I478" s="292" t="str">
        <f t="shared" si="22"/>
        <v>_</v>
      </c>
      <c r="J478" s="582">
        <f t="shared" si="23"/>
        <v>0</v>
      </c>
    </row>
    <row r="479" spans="1:10" ht="18" customHeight="1" x14ac:dyDescent="0.2">
      <c r="A479" s="299"/>
      <c r="B479" s="295"/>
      <c r="C479" s="293"/>
      <c r="D479" s="290" t="s">
        <v>340</v>
      </c>
      <c r="E479" s="291"/>
      <c r="F479" s="290" t="s">
        <v>340</v>
      </c>
      <c r="G479" s="291"/>
      <c r="H479" s="292" t="str">
        <f t="shared" si="21"/>
        <v>_</v>
      </c>
      <c r="I479" s="292" t="str">
        <f t="shared" si="22"/>
        <v>_</v>
      </c>
      <c r="J479" s="582">
        <f t="shared" si="23"/>
        <v>0</v>
      </c>
    </row>
    <row r="480" spans="1:10" ht="18" customHeight="1" x14ac:dyDescent="0.2">
      <c r="A480" s="299"/>
      <c r="B480" s="295"/>
      <c r="C480" s="293"/>
      <c r="D480" s="290" t="s">
        <v>340</v>
      </c>
      <c r="E480" s="291"/>
      <c r="F480" s="290" t="s">
        <v>340</v>
      </c>
      <c r="G480" s="291"/>
      <c r="H480" s="292" t="str">
        <f t="shared" si="21"/>
        <v>_</v>
      </c>
      <c r="I480" s="292" t="str">
        <f t="shared" si="22"/>
        <v>_</v>
      </c>
      <c r="J480" s="582">
        <f t="shared" si="23"/>
        <v>0</v>
      </c>
    </row>
    <row r="481" spans="1:10" ht="18" customHeight="1" x14ac:dyDescent="0.2">
      <c r="A481" s="299"/>
      <c r="B481" s="295"/>
      <c r="C481" s="293"/>
      <c r="D481" s="290" t="s">
        <v>340</v>
      </c>
      <c r="E481" s="291"/>
      <c r="F481" s="290" t="s">
        <v>340</v>
      </c>
      <c r="G481" s="291"/>
      <c r="H481" s="292" t="str">
        <f t="shared" si="21"/>
        <v>_</v>
      </c>
      <c r="I481" s="292" t="str">
        <f t="shared" si="22"/>
        <v>_</v>
      </c>
      <c r="J481" s="582">
        <f t="shared" si="23"/>
        <v>0</v>
      </c>
    </row>
    <row r="482" spans="1:10" ht="18" customHeight="1" x14ac:dyDescent="0.2">
      <c r="A482" s="299"/>
      <c r="B482" s="295"/>
      <c r="C482" s="293"/>
      <c r="D482" s="290" t="s">
        <v>340</v>
      </c>
      <c r="E482" s="291"/>
      <c r="F482" s="290" t="s">
        <v>340</v>
      </c>
      <c r="G482" s="291"/>
      <c r="H482" s="292" t="str">
        <f t="shared" si="21"/>
        <v>_</v>
      </c>
      <c r="I482" s="292" t="str">
        <f t="shared" si="22"/>
        <v>_</v>
      </c>
      <c r="J482" s="582">
        <f t="shared" si="23"/>
        <v>0</v>
      </c>
    </row>
    <row r="483" spans="1:10" ht="18" customHeight="1" x14ac:dyDescent="0.2">
      <c r="A483" s="299"/>
      <c r="B483" s="295"/>
      <c r="C483" s="293"/>
      <c r="D483" s="290" t="s">
        <v>340</v>
      </c>
      <c r="E483" s="291"/>
      <c r="F483" s="290" t="s">
        <v>340</v>
      </c>
      <c r="G483" s="291"/>
      <c r="H483" s="292" t="str">
        <f t="shared" si="21"/>
        <v>_</v>
      </c>
      <c r="I483" s="292" t="str">
        <f t="shared" si="22"/>
        <v>_</v>
      </c>
      <c r="J483" s="582">
        <f t="shared" si="23"/>
        <v>0</v>
      </c>
    </row>
    <row r="484" spans="1:10" ht="18" customHeight="1" x14ac:dyDescent="0.2">
      <c r="A484" s="299"/>
      <c r="B484" s="295"/>
      <c r="C484" s="293"/>
      <c r="D484" s="290" t="s">
        <v>340</v>
      </c>
      <c r="E484" s="291"/>
      <c r="F484" s="290" t="s">
        <v>340</v>
      </c>
      <c r="G484" s="291"/>
      <c r="H484" s="292" t="str">
        <f t="shared" si="21"/>
        <v>_</v>
      </c>
      <c r="I484" s="292" t="str">
        <f t="shared" si="22"/>
        <v>_</v>
      </c>
      <c r="J484" s="582">
        <f t="shared" si="23"/>
        <v>0</v>
      </c>
    </row>
    <row r="485" spans="1:10" ht="18" customHeight="1" x14ac:dyDescent="0.2">
      <c r="A485" s="299"/>
      <c r="B485" s="295"/>
      <c r="C485" s="293"/>
      <c r="D485" s="290" t="s">
        <v>340</v>
      </c>
      <c r="E485" s="291"/>
      <c r="F485" s="290" t="s">
        <v>340</v>
      </c>
      <c r="G485" s="291"/>
      <c r="H485" s="292" t="str">
        <f t="shared" si="21"/>
        <v>_</v>
      </c>
      <c r="I485" s="292" t="str">
        <f t="shared" si="22"/>
        <v>_</v>
      </c>
      <c r="J485" s="582">
        <f t="shared" si="23"/>
        <v>0</v>
      </c>
    </row>
    <row r="486" spans="1:10" ht="18" customHeight="1" x14ac:dyDescent="0.2">
      <c r="A486" s="299"/>
      <c r="B486" s="295"/>
      <c r="C486" s="293"/>
      <c r="D486" s="290" t="s">
        <v>340</v>
      </c>
      <c r="E486" s="291"/>
      <c r="F486" s="290" t="s">
        <v>340</v>
      </c>
      <c r="G486" s="291"/>
      <c r="H486" s="292" t="str">
        <f t="shared" si="21"/>
        <v>_</v>
      </c>
      <c r="I486" s="292" t="str">
        <f t="shared" si="22"/>
        <v>_</v>
      </c>
      <c r="J486" s="582">
        <f t="shared" si="23"/>
        <v>0</v>
      </c>
    </row>
    <row r="487" spans="1:10" ht="18" customHeight="1" x14ac:dyDescent="0.2">
      <c r="A487" s="299"/>
      <c r="B487" s="295"/>
      <c r="C487" s="293"/>
      <c r="D487" s="290" t="s">
        <v>340</v>
      </c>
      <c r="E487" s="291"/>
      <c r="F487" s="290" t="s">
        <v>340</v>
      </c>
      <c r="G487" s="291"/>
      <c r="H487" s="292" t="str">
        <f t="shared" si="21"/>
        <v>_</v>
      </c>
      <c r="I487" s="292" t="str">
        <f t="shared" si="22"/>
        <v>_</v>
      </c>
      <c r="J487" s="582">
        <f t="shared" si="23"/>
        <v>0</v>
      </c>
    </row>
    <row r="488" spans="1:10" ht="18" customHeight="1" x14ac:dyDescent="0.2">
      <c r="A488" s="299"/>
      <c r="B488" s="295"/>
      <c r="C488" s="293"/>
      <c r="D488" s="290" t="s">
        <v>340</v>
      </c>
      <c r="E488" s="291"/>
      <c r="F488" s="290" t="s">
        <v>340</v>
      </c>
      <c r="G488" s="291"/>
      <c r="H488" s="292" t="str">
        <f t="shared" si="21"/>
        <v>_</v>
      </c>
      <c r="I488" s="292" t="str">
        <f t="shared" si="22"/>
        <v>_</v>
      </c>
      <c r="J488" s="582">
        <f t="shared" si="23"/>
        <v>0</v>
      </c>
    </row>
    <row r="489" spans="1:10" ht="18" customHeight="1" x14ac:dyDescent="0.2">
      <c r="A489" s="299"/>
      <c r="B489" s="295"/>
      <c r="C489" s="293"/>
      <c r="D489" s="290" t="s">
        <v>340</v>
      </c>
      <c r="E489" s="291"/>
      <c r="F489" s="290" t="s">
        <v>340</v>
      </c>
      <c r="G489" s="291"/>
      <c r="H489" s="292" t="str">
        <f t="shared" si="21"/>
        <v>_</v>
      </c>
      <c r="I489" s="292" t="str">
        <f t="shared" si="22"/>
        <v>_</v>
      </c>
      <c r="J489" s="582">
        <f t="shared" si="23"/>
        <v>0</v>
      </c>
    </row>
    <row r="490" spans="1:10" ht="18" customHeight="1" x14ac:dyDescent="0.2">
      <c r="A490" s="299"/>
      <c r="B490" s="295"/>
      <c r="C490" s="293"/>
      <c r="D490" s="290" t="s">
        <v>340</v>
      </c>
      <c r="E490" s="291"/>
      <c r="F490" s="290" t="s">
        <v>340</v>
      </c>
      <c r="G490" s="291"/>
      <c r="H490" s="292" t="str">
        <f t="shared" si="21"/>
        <v>_</v>
      </c>
      <c r="I490" s="292" t="str">
        <f t="shared" si="22"/>
        <v>_</v>
      </c>
      <c r="J490" s="582">
        <f t="shared" si="23"/>
        <v>0</v>
      </c>
    </row>
    <row r="491" spans="1:10" ht="18" customHeight="1" x14ac:dyDescent="0.2">
      <c r="A491" s="299"/>
      <c r="B491" s="295"/>
      <c r="C491" s="293"/>
      <c r="D491" s="290" t="s">
        <v>340</v>
      </c>
      <c r="E491" s="291"/>
      <c r="F491" s="290" t="s">
        <v>340</v>
      </c>
      <c r="G491" s="291"/>
      <c r="H491" s="292" t="str">
        <f t="shared" si="21"/>
        <v>_</v>
      </c>
      <c r="I491" s="292" t="str">
        <f t="shared" si="22"/>
        <v>_</v>
      </c>
      <c r="J491" s="582">
        <f t="shared" si="23"/>
        <v>0</v>
      </c>
    </row>
    <row r="492" spans="1:10" ht="18" customHeight="1" x14ac:dyDescent="0.2">
      <c r="A492" s="299"/>
      <c r="B492" s="295"/>
      <c r="C492" s="293"/>
      <c r="D492" s="290" t="s">
        <v>340</v>
      </c>
      <c r="E492" s="291"/>
      <c r="F492" s="290" t="s">
        <v>340</v>
      </c>
      <c r="G492" s="291"/>
      <c r="H492" s="292" t="str">
        <f t="shared" si="21"/>
        <v>_</v>
      </c>
      <c r="I492" s="292" t="str">
        <f t="shared" si="22"/>
        <v>_</v>
      </c>
      <c r="J492" s="582">
        <f t="shared" si="23"/>
        <v>0</v>
      </c>
    </row>
    <row r="493" spans="1:10" ht="18" customHeight="1" x14ac:dyDescent="0.2">
      <c r="A493" s="299"/>
      <c r="B493" s="295"/>
      <c r="C493" s="293"/>
      <c r="D493" s="290" t="s">
        <v>340</v>
      </c>
      <c r="E493" s="291"/>
      <c r="F493" s="290" t="s">
        <v>340</v>
      </c>
      <c r="G493" s="291"/>
      <c r="H493" s="292" t="str">
        <f t="shared" si="21"/>
        <v>_</v>
      </c>
      <c r="I493" s="292" t="str">
        <f t="shared" si="22"/>
        <v>_</v>
      </c>
      <c r="J493" s="582">
        <f t="shared" si="23"/>
        <v>0</v>
      </c>
    </row>
    <row r="494" spans="1:10" ht="18" customHeight="1" x14ac:dyDescent="0.2">
      <c r="A494" s="299"/>
      <c r="B494" s="295"/>
      <c r="C494" s="293"/>
      <c r="D494" s="290" t="s">
        <v>340</v>
      </c>
      <c r="E494" s="291"/>
      <c r="F494" s="290" t="s">
        <v>340</v>
      </c>
      <c r="G494" s="291"/>
      <c r="H494" s="292" t="str">
        <f t="shared" si="21"/>
        <v>_</v>
      </c>
      <c r="I494" s="292" t="str">
        <f t="shared" si="22"/>
        <v>_</v>
      </c>
      <c r="J494" s="582">
        <f t="shared" si="23"/>
        <v>0</v>
      </c>
    </row>
    <row r="495" spans="1:10" ht="18" customHeight="1" x14ac:dyDescent="0.2">
      <c r="A495" s="299"/>
      <c r="B495" s="295"/>
      <c r="C495" s="293"/>
      <c r="D495" s="290" t="s">
        <v>340</v>
      </c>
      <c r="E495" s="291"/>
      <c r="F495" s="290" t="s">
        <v>340</v>
      </c>
      <c r="G495" s="291"/>
      <c r="H495" s="292" t="str">
        <f t="shared" si="21"/>
        <v>_</v>
      </c>
      <c r="I495" s="292" t="str">
        <f t="shared" si="22"/>
        <v>_</v>
      </c>
      <c r="J495" s="582">
        <f t="shared" si="23"/>
        <v>0</v>
      </c>
    </row>
    <row r="496" spans="1:10" ht="18" customHeight="1" x14ac:dyDescent="0.2">
      <c r="A496" s="299"/>
      <c r="B496" s="295"/>
      <c r="C496" s="293"/>
      <c r="D496" s="290" t="s">
        <v>340</v>
      </c>
      <c r="E496" s="291"/>
      <c r="F496" s="290" t="s">
        <v>340</v>
      </c>
      <c r="G496" s="291"/>
      <c r="H496" s="292" t="str">
        <f t="shared" si="21"/>
        <v>_</v>
      </c>
      <c r="I496" s="292" t="str">
        <f t="shared" si="22"/>
        <v>_</v>
      </c>
      <c r="J496" s="582">
        <f t="shared" si="23"/>
        <v>0</v>
      </c>
    </row>
    <row r="497" spans="1:10" ht="18" customHeight="1" x14ac:dyDescent="0.2">
      <c r="A497" s="299"/>
      <c r="B497" s="295"/>
      <c r="C497" s="293"/>
      <c r="D497" s="290" t="s">
        <v>340</v>
      </c>
      <c r="E497" s="291"/>
      <c r="F497" s="290" t="s">
        <v>340</v>
      </c>
      <c r="G497" s="291"/>
      <c r="H497" s="292" t="str">
        <f t="shared" si="21"/>
        <v>_</v>
      </c>
      <c r="I497" s="292" t="str">
        <f t="shared" si="22"/>
        <v>_</v>
      </c>
      <c r="J497" s="582">
        <f t="shared" si="23"/>
        <v>0</v>
      </c>
    </row>
    <row r="498" spans="1:10" ht="18" customHeight="1" x14ac:dyDescent="0.2">
      <c r="A498" s="299"/>
      <c r="B498" s="295"/>
      <c r="C498" s="293"/>
      <c r="D498" s="290" t="s">
        <v>340</v>
      </c>
      <c r="E498" s="291"/>
      <c r="F498" s="290" t="s">
        <v>340</v>
      </c>
      <c r="G498" s="291"/>
      <c r="H498" s="292" t="str">
        <f t="shared" si="21"/>
        <v>_</v>
      </c>
      <c r="I498" s="292" t="str">
        <f t="shared" si="22"/>
        <v>_</v>
      </c>
      <c r="J498" s="582">
        <f t="shared" si="23"/>
        <v>0</v>
      </c>
    </row>
    <row r="499" spans="1:10" ht="18" customHeight="1" x14ac:dyDescent="0.2">
      <c r="A499" s="299"/>
      <c r="B499" s="295"/>
      <c r="C499" s="293"/>
      <c r="D499" s="290" t="s">
        <v>340</v>
      </c>
      <c r="E499" s="291"/>
      <c r="F499" s="290" t="s">
        <v>340</v>
      </c>
      <c r="G499" s="291"/>
      <c r="H499" s="292" t="str">
        <f t="shared" si="21"/>
        <v>_</v>
      </c>
      <c r="I499" s="292" t="str">
        <f t="shared" si="22"/>
        <v>_</v>
      </c>
      <c r="J499" s="582">
        <f t="shared" si="23"/>
        <v>0</v>
      </c>
    </row>
    <row r="500" spans="1:10" ht="18" customHeight="1" x14ac:dyDescent="0.2">
      <c r="A500" s="299"/>
      <c r="B500" s="295"/>
      <c r="C500" s="293"/>
      <c r="D500" s="290" t="s">
        <v>340</v>
      </c>
      <c r="E500" s="291"/>
      <c r="F500" s="290" t="s">
        <v>340</v>
      </c>
      <c r="G500" s="291"/>
      <c r="H500" s="292" t="str">
        <f t="shared" si="21"/>
        <v>_</v>
      </c>
      <c r="I500" s="292" t="str">
        <f t="shared" si="22"/>
        <v>_</v>
      </c>
      <c r="J500" s="582">
        <f t="shared" si="23"/>
        <v>0</v>
      </c>
    </row>
    <row r="501" spans="1:10" ht="18" customHeight="1" x14ac:dyDescent="0.2">
      <c r="A501" s="299"/>
      <c r="B501" s="295"/>
      <c r="C501" s="293"/>
      <c r="D501" s="290" t="s">
        <v>340</v>
      </c>
      <c r="E501" s="291"/>
      <c r="F501" s="290" t="s">
        <v>340</v>
      </c>
      <c r="G501" s="291"/>
      <c r="H501" s="292" t="str">
        <f t="shared" si="21"/>
        <v>_</v>
      </c>
      <c r="I501" s="292" t="str">
        <f t="shared" si="22"/>
        <v>_</v>
      </c>
      <c r="J501" s="582">
        <f t="shared" si="23"/>
        <v>0</v>
      </c>
    </row>
    <row r="502" spans="1:10" ht="18" customHeight="1" x14ac:dyDescent="0.2">
      <c r="A502" s="299"/>
      <c r="B502" s="295"/>
      <c r="C502" s="293"/>
      <c r="D502" s="290" t="s">
        <v>340</v>
      </c>
      <c r="E502" s="291"/>
      <c r="F502" s="290" t="s">
        <v>340</v>
      </c>
      <c r="G502" s="291"/>
      <c r="H502" s="292" t="str">
        <f t="shared" si="21"/>
        <v>_</v>
      </c>
      <c r="I502" s="292" t="str">
        <f t="shared" si="22"/>
        <v>_</v>
      </c>
      <c r="J502" s="582">
        <f t="shared" si="23"/>
        <v>0</v>
      </c>
    </row>
    <row r="503" spans="1:10" ht="18" customHeight="1" x14ac:dyDescent="0.2">
      <c r="A503" s="299"/>
      <c r="B503" s="295"/>
      <c r="C503" s="293"/>
      <c r="D503" s="290" t="s">
        <v>340</v>
      </c>
      <c r="E503" s="291"/>
      <c r="F503" s="290" t="s">
        <v>340</v>
      </c>
      <c r="G503" s="291"/>
      <c r="H503" s="292" t="str">
        <f t="shared" si="21"/>
        <v>_</v>
      </c>
      <c r="I503" s="292" t="str">
        <f t="shared" si="22"/>
        <v>_</v>
      </c>
      <c r="J503" s="582">
        <f t="shared" si="23"/>
        <v>0</v>
      </c>
    </row>
    <row r="504" spans="1:10" ht="18" customHeight="1" x14ac:dyDescent="0.2">
      <c r="A504" s="299"/>
      <c r="B504" s="295"/>
      <c r="C504" s="293"/>
      <c r="D504" s="290" t="s">
        <v>340</v>
      </c>
      <c r="E504" s="291"/>
      <c r="F504" s="290" t="s">
        <v>340</v>
      </c>
      <c r="G504" s="291"/>
      <c r="H504" s="292" t="str">
        <f t="shared" si="21"/>
        <v>_</v>
      </c>
      <c r="I504" s="292" t="str">
        <f t="shared" si="22"/>
        <v>_</v>
      </c>
      <c r="J504" s="582">
        <f t="shared" si="23"/>
        <v>0</v>
      </c>
    </row>
    <row r="505" spans="1:10" ht="18" customHeight="1" x14ac:dyDescent="0.2">
      <c r="A505" s="299"/>
      <c r="B505" s="295"/>
      <c r="C505" s="293"/>
      <c r="D505" s="290" t="s">
        <v>340</v>
      </c>
      <c r="E505" s="291"/>
      <c r="F505" s="290" t="s">
        <v>340</v>
      </c>
      <c r="G505" s="291"/>
      <c r="H505" s="292" t="str">
        <f t="shared" si="21"/>
        <v>_</v>
      </c>
      <c r="I505" s="292" t="str">
        <f t="shared" si="22"/>
        <v>_</v>
      </c>
      <c r="J505" s="582">
        <f t="shared" si="23"/>
        <v>0</v>
      </c>
    </row>
    <row r="506" spans="1:10" ht="18" customHeight="1" x14ac:dyDescent="0.2">
      <c r="A506" s="299"/>
      <c r="B506" s="295"/>
      <c r="C506" s="293"/>
      <c r="D506" s="290" t="s">
        <v>340</v>
      </c>
      <c r="E506" s="291"/>
      <c r="F506" s="290" t="s">
        <v>340</v>
      </c>
      <c r="G506" s="291"/>
      <c r="H506" s="292" t="str">
        <f t="shared" si="21"/>
        <v>_</v>
      </c>
      <c r="I506" s="292" t="str">
        <f t="shared" si="22"/>
        <v>_</v>
      </c>
      <c r="J506" s="582">
        <f t="shared" si="23"/>
        <v>0</v>
      </c>
    </row>
    <row r="507" spans="1:10" ht="18" customHeight="1" x14ac:dyDescent="0.2">
      <c r="A507" s="299"/>
      <c r="B507" s="295"/>
      <c r="C507" s="293"/>
      <c r="D507" s="290" t="s">
        <v>340</v>
      </c>
      <c r="E507" s="291"/>
      <c r="F507" s="290" t="s">
        <v>340</v>
      </c>
      <c r="G507" s="291"/>
      <c r="H507" s="292" t="str">
        <f t="shared" si="21"/>
        <v>_</v>
      </c>
      <c r="I507" s="292" t="str">
        <f t="shared" si="22"/>
        <v>_</v>
      </c>
      <c r="J507" s="582">
        <f t="shared" si="23"/>
        <v>0</v>
      </c>
    </row>
    <row r="508" spans="1:10" ht="18" customHeight="1" x14ac:dyDescent="0.2">
      <c r="A508" s="299"/>
      <c r="B508" s="295"/>
      <c r="C508" s="293"/>
      <c r="D508" s="290" t="s">
        <v>340</v>
      </c>
      <c r="E508" s="291"/>
      <c r="F508" s="290" t="s">
        <v>340</v>
      </c>
      <c r="G508" s="291"/>
      <c r="H508" s="292" t="str">
        <f t="shared" si="21"/>
        <v>_</v>
      </c>
      <c r="I508" s="292" t="str">
        <f t="shared" si="22"/>
        <v>_</v>
      </c>
      <c r="J508" s="582">
        <f t="shared" si="23"/>
        <v>0</v>
      </c>
    </row>
    <row r="509" spans="1:10" ht="18" customHeight="1" x14ac:dyDescent="0.2">
      <c r="A509" s="299"/>
      <c r="B509" s="295"/>
      <c r="C509" s="293"/>
      <c r="D509" s="290" t="s">
        <v>340</v>
      </c>
      <c r="E509" s="291"/>
      <c r="F509" s="290" t="s">
        <v>340</v>
      </c>
      <c r="G509" s="291"/>
      <c r="H509" s="292" t="str">
        <f t="shared" si="21"/>
        <v>_</v>
      </c>
      <c r="I509" s="292" t="str">
        <f t="shared" si="22"/>
        <v>_</v>
      </c>
      <c r="J509" s="582">
        <f t="shared" si="23"/>
        <v>0</v>
      </c>
    </row>
    <row r="510" spans="1:10" ht="18" customHeight="1" x14ac:dyDescent="0.2">
      <c r="A510" s="299"/>
      <c r="B510" s="295"/>
      <c r="C510" s="293"/>
      <c r="D510" s="290" t="s">
        <v>340</v>
      </c>
      <c r="E510" s="291"/>
      <c r="F510" s="290" t="s">
        <v>340</v>
      </c>
      <c r="G510" s="291"/>
      <c r="H510" s="292" t="str">
        <f t="shared" si="21"/>
        <v>_</v>
      </c>
      <c r="I510" s="292" t="str">
        <f t="shared" si="22"/>
        <v>_</v>
      </c>
      <c r="J510" s="582">
        <f t="shared" si="23"/>
        <v>0</v>
      </c>
    </row>
    <row r="511" spans="1:10" ht="18" customHeight="1" x14ac:dyDescent="0.2">
      <c r="A511" s="299"/>
      <c r="B511" s="295"/>
      <c r="C511" s="293"/>
      <c r="D511" s="290" t="s">
        <v>340</v>
      </c>
      <c r="E511" s="291"/>
      <c r="F511" s="290" t="s">
        <v>340</v>
      </c>
      <c r="G511" s="291"/>
      <c r="H511" s="292" t="str">
        <f t="shared" si="21"/>
        <v>_</v>
      </c>
      <c r="I511" s="292" t="str">
        <f t="shared" si="22"/>
        <v>_</v>
      </c>
      <c r="J511" s="582">
        <f t="shared" si="23"/>
        <v>0</v>
      </c>
    </row>
    <row r="512" spans="1:10" ht="18" customHeight="1" x14ac:dyDescent="0.2">
      <c r="A512" s="299"/>
      <c r="B512" s="295"/>
      <c r="C512" s="293"/>
      <c r="D512" s="290" t="s">
        <v>340</v>
      </c>
      <c r="E512" s="291"/>
      <c r="F512" s="290" t="s">
        <v>340</v>
      </c>
      <c r="G512" s="291"/>
      <c r="H512" s="292" t="str">
        <f t="shared" si="21"/>
        <v>_</v>
      </c>
      <c r="I512" s="292" t="str">
        <f t="shared" si="22"/>
        <v>_</v>
      </c>
      <c r="J512" s="582">
        <f t="shared" si="23"/>
        <v>0</v>
      </c>
    </row>
    <row r="513" spans="1:10" ht="18" customHeight="1" x14ac:dyDescent="0.2">
      <c r="A513" s="299"/>
      <c r="B513" s="295"/>
      <c r="C513" s="293"/>
      <c r="D513" s="290" t="s">
        <v>340</v>
      </c>
      <c r="E513" s="291"/>
      <c r="F513" s="290" t="s">
        <v>340</v>
      </c>
      <c r="G513" s="291"/>
      <c r="H513" s="292" t="str">
        <f t="shared" si="21"/>
        <v>_</v>
      </c>
      <c r="I513" s="292" t="str">
        <f t="shared" si="22"/>
        <v>_</v>
      </c>
      <c r="J513" s="582">
        <f t="shared" si="23"/>
        <v>0</v>
      </c>
    </row>
    <row r="514" spans="1:10" ht="18" customHeight="1" x14ac:dyDescent="0.2">
      <c r="A514" s="299"/>
      <c r="B514" s="295"/>
      <c r="C514" s="293"/>
      <c r="D514" s="290" t="s">
        <v>340</v>
      </c>
      <c r="E514" s="291"/>
      <c r="F514" s="290" t="s">
        <v>340</v>
      </c>
      <c r="G514" s="291"/>
      <c r="H514" s="292" t="str">
        <f t="shared" si="21"/>
        <v>_</v>
      </c>
      <c r="I514" s="292" t="str">
        <f t="shared" si="22"/>
        <v>_</v>
      </c>
      <c r="J514" s="582">
        <f t="shared" si="23"/>
        <v>0</v>
      </c>
    </row>
    <row r="515" spans="1:10" ht="18" customHeight="1" x14ac:dyDescent="0.2">
      <c r="A515" s="299"/>
      <c r="B515" s="295"/>
      <c r="C515" s="293"/>
      <c r="D515" s="290" t="s">
        <v>340</v>
      </c>
      <c r="E515" s="291"/>
      <c r="F515" s="290" t="s">
        <v>340</v>
      </c>
      <c r="G515" s="291"/>
      <c r="H515" s="292" t="str">
        <f t="shared" si="21"/>
        <v>_</v>
      </c>
      <c r="I515" s="292" t="str">
        <f t="shared" si="22"/>
        <v>_</v>
      </c>
      <c r="J515" s="582">
        <f t="shared" si="23"/>
        <v>0</v>
      </c>
    </row>
    <row r="516" spans="1:10" ht="18" customHeight="1" x14ac:dyDescent="0.2">
      <c r="A516" s="299"/>
      <c r="B516" s="295"/>
      <c r="C516" s="293"/>
      <c r="D516" s="290" t="s">
        <v>340</v>
      </c>
      <c r="E516" s="291"/>
      <c r="F516" s="290" t="s">
        <v>340</v>
      </c>
      <c r="G516" s="291"/>
      <c r="H516" s="292" t="str">
        <f t="shared" si="21"/>
        <v>_</v>
      </c>
      <c r="I516" s="292" t="str">
        <f t="shared" si="22"/>
        <v>_</v>
      </c>
      <c r="J516" s="582">
        <f t="shared" si="23"/>
        <v>0</v>
      </c>
    </row>
    <row r="517" spans="1:10" ht="18" customHeight="1" x14ac:dyDescent="0.2">
      <c r="A517" s="299"/>
      <c r="B517" s="295"/>
      <c r="C517" s="293"/>
      <c r="D517" s="290" t="s">
        <v>340</v>
      </c>
      <c r="E517" s="291"/>
      <c r="F517" s="290" t="s">
        <v>340</v>
      </c>
      <c r="G517" s="291"/>
      <c r="H517" s="292" t="str">
        <f t="shared" si="21"/>
        <v>_</v>
      </c>
      <c r="I517" s="292" t="str">
        <f t="shared" si="22"/>
        <v>_</v>
      </c>
      <c r="J517" s="582">
        <f t="shared" si="23"/>
        <v>0</v>
      </c>
    </row>
    <row r="518" spans="1:10" ht="18" customHeight="1" x14ac:dyDescent="0.2">
      <c r="A518" s="299"/>
      <c r="B518" s="295"/>
      <c r="C518" s="293"/>
      <c r="D518" s="290" t="s">
        <v>340</v>
      </c>
      <c r="E518" s="291"/>
      <c r="F518" s="290" t="s">
        <v>340</v>
      </c>
      <c r="G518" s="291"/>
      <c r="H518" s="292" t="str">
        <f t="shared" ref="H518:H581" si="24">CONCATENATE(A518,"_",LEFT(E518,2))</f>
        <v>_</v>
      </c>
      <c r="I518" s="292" t="str">
        <f t="shared" ref="I518:I581" si="25">CONCATENATE(A518,"_",LEFT(G518, 2))</f>
        <v>_</v>
      </c>
      <c r="J518" s="582">
        <f t="shared" ref="J518:J581" si="26" xml:space="preserve"> J517+N(D518)-N(F518)</f>
        <v>0</v>
      </c>
    </row>
    <row r="519" spans="1:10" ht="18" customHeight="1" x14ac:dyDescent="0.2">
      <c r="A519" s="299"/>
      <c r="B519" s="295"/>
      <c r="C519" s="293"/>
      <c r="D519" s="290" t="s">
        <v>340</v>
      </c>
      <c r="E519" s="291"/>
      <c r="F519" s="290" t="s">
        <v>340</v>
      </c>
      <c r="G519" s="291"/>
      <c r="H519" s="292" t="str">
        <f t="shared" si="24"/>
        <v>_</v>
      </c>
      <c r="I519" s="292" t="str">
        <f t="shared" si="25"/>
        <v>_</v>
      </c>
      <c r="J519" s="582">
        <f t="shared" si="26"/>
        <v>0</v>
      </c>
    </row>
    <row r="520" spans="1:10" ht="18" customHeight="1" x14ac:dyDescent="0.2">
      <c r="A520" s="299"/>
      <c r="B520" s="295"/>
      <c r="C520" s="293"/>
      <c r="D520" s="290" t="s">
        <v>340</v>
      </c>
      <c r="E520" s="291"/>
      <c r="F520" s="290" t="s">
        <v>340</v>
      </c>
      <c r="G520" s="291"/>
      <c r="H520" s="292" t="str">
        <f t="shared" si="24"/>
        <v>_</v>
      </c>
      <c r="I520" s="292" t="str">
        <f t="shared" si="25"/>
        <v>_</v>
      </c>
      <c r="J520" s="582">
        <f t="shared" si="26"/>
        <v>0</v>
      </c>
    </row>
    <row r="521" spans="1:10" ht="18" customHeight="1" x14ac:dyDescent="0.2">
      <c r="A521" s="299"/>
      <c r="B521" s="295"/>
      <c r="C521" s="293"/>
      <c r="D521" s="290" t="s">
        <v>340</v>
      </c>
      <c r="E521" s="291"/>
      <c r="F521" s="290" t="s">
        <v>340</v>
      </c>
      <c r="G521" s="291"/>
      <c r="H521" s="292" t="str">
        <f t="shared" si="24"/>
        <v>_</v>
      </c>
      <c r="I521" s="292" t="str">
        <f t="shared" si="25"/>
        <v>_</v>
      </c>
      <c r="J521" s="582">
        <f t="shared" si="26"/>
        <v>0</v>
      </c>
    </row>
    <row r="522" spans="1:10" ht="18" customHeight="1" x14ac:dyDescent="0.2">
      <c r="A522" s="299"/>
      <c r="B522" s="295"/>
      <c r="C522" s="293"/>
      <c r="D522" s="290" t="s">
        <v>340</v>
      </c>
      <c r="E522" s="291"/>
      <c r="F522" s="290" t="s">
        <v>340</v>
      </c>
      <c r="G522" s="291"/>
      <c r="H522" s="292" t="str">
        <f t="shared" si="24"/>
        <v>_</v>
      </c>
      <c r="I522" s="292" t="str">
        <f t="shared" si="25"/>
        <v>_</v>
      </c>
      <c r="J522" s="582">
        <f t="shared" si="26"/>
        <v>0</v>
      </c>
    </row>
    <row r="523" spans="1:10" ht="18" customHeight="1" x14ac:dyDescent="0.2">
      <c r="A523" s="299"/>
      <c r="B523" s="295"/>
      <c r="C523" s="293"/>
      <c r="D523" s="290" t="s">
        <v>340</v>
      </c>
      <c r="E523" s="291"/>
      <c r="F523" s="290" t="s">
        <v>340</v>
      </c>
      <c r="G523" s="291"/>
      <c r="H523" s="292" t="str">
        <f t="shared" si="24"/>
        <v>_</v>
      </c>
      <c r="I523" s="292" t="str">
        <f t="shared" si="25"/>
        <v>_</v>
      </c>
      <c r="J523" s="582">
        <f t="shared" si="26"/>
        <v>0</v>
      </c>
    </row>
    <row r="524" spans="1:10" ht="18" customHeight="1" x14ac:dyDescent="0.2">
      <c r="A524" s="299"/>
      <c r="B524" s="295"/>
      <c r="C524" s="293"/>
      <c r="D524" s="290" t="s">
        <v>340</v>
      </c>
      <c r="E524" s="291"/>
      <c r="F524" s="290" t="s">
        <v>340</v>
      </c>
      <c r="G524" s="291"/>
      <c r="H524" s="292" t="str">
        <f t="shared" si="24"/>
        <v>_</v>
      </c>
      <c r="I524" s="292" t="str">
        <f t="shared" si="25"/>
        <v>_</v>
      </c>
      <c r="J524" s="582">
        <f t="shared" si="26"/>
        <v>0</v>
      </c>
    </row>
    <row r="525" spans="1:10" ht="18" customHeight="1" x14ac:dyDescent="0.2">
      <c r="A525" s="299"/>
      <c r="B525" s="295"/>
      <c r="C525" s="293"/>
      <c r="D525" s="290" t="s">
        <v>340</v>
      </c>
      <c r="E525" s="291"/>
      <c r="F525" s="290" t="s">
        <v>340</v>
      </c>
      <c r="G525" s="291"/>
      <c r="H525" s="292" t="str">
        <f t="shared" si="24"/>
        <v>_</v>
      </c>
      <c r="I525" s="292" t="str">
        <f t="shared" si="25"/>
        <v>_</v>
      </c>
      <c r="J525" s="582">
        <f t="shared" si="26"/>
        <v>0</v>
      </c>
    </row>
    <row r="526" spans="1:10" ht="18" customHeight="1" x14ac:dyDescent="0.2">
      <c r="A526" s="299"/>
      <c r="B526" s="295"/>
      <c r="C526" s="293"/>
      <c r="D526" s="290" t="s">
        <v>340</v>
      </c>
      <c r="E526" s="291"/>
      <c r="F526" s="290" t="s">
        <v>340</v>
      </c>
      <c r="G526" s="291"/>
      <c r="H526" s="292" t="str">
        <f t="shared" si="24"/>
        <v>_</v>
      </c>
      <c r="I526" s="292" t="str">
        <f t="shared" si="25"/>
        <v>_</v>
      </c>
      <c r="J526" s="582">
        <f t="shared" si="26"/>
        <v>0</v>
      </c>
    </row>
    <row r="527" spans="1:10" ht="18" customHeight="1" x14ac:dyDescent="0.2">
      <c r="A527" s="299"/>
      <c r="B527" s="295"/>
      <c r="C527" s="293"/>
      <c r="D527" s="290" t="s">
        <v>340</v>
      </c>
      <c r="E527" s="291"/>
      <c r="F527" s="290" t="s">
        <v>340</v>
      </c>
      <c r="G527" s="291"/>
      <c r="H527" s="292" t="str">
        <f t="shared" si="24"/>
        <v>_</v>
      </c>
      <c r="I527" s="292" t="str">
        <f t="shared" si="25"/>
        <v>_</v>
      </c>
      <c r="J527" s="582">
        <f t="shared" si="26"/>
        <v>0</v>
      </c>
    </row>
    <row r="528" spans="1:10" ht="18" customHeight="1" x14ac:dyDescent="0.2">
      <c r="A528" s="299"/>
      <c r="B528" s="295"/>
      <c r="C528" s="293"/>
      <c r="D528" s="290" t="s">
        <v>340</v>
      </c>
      <c r="E528" s="291"/>
      <c r="F528" s="290" t="s">
        <v>340</v>
      </c>
      <c r="G528" s="291"/>
      <c r="H528" s="292" t="str">
        <f t="shared" si="24"/>
        <v>_</v>
      </c>
      <c r="I528" s="292" t="str">
        <f t="shared" si="25"/>
        <v>_</v>
      </c>
      <c r="J528" s="582">
        <f t="shared" si="26"/>
        <v>0</v>
      </c>
    </row>
    <row r="529" spans="1:10" ht="18" customHeight="1" x14ac:dyDescent="0.2">
      <c r="A529" s="299"/>
      <c r="B529" s="295"/>
      <c r="C529" s="293"/>
      <c r="D529" s="290" t="s">
        <v>340</v>
      </c>
      <c r="E529" s="291"/>
      <c r="F529" s="290" t="s">
        <v>340</v>
      </c>
      <c r="G529" s="291"/>
      <c r="H529" s="292" t="str">
        <f t="shared" si="24"/>
        <v>_</v>
      </c>
      <c r="I529" s="292" t="str">
        <f t="shared" si="25"/>
        <v>_</v>
      </c>
      <c r="J529" s="582">
        <f t="shared" si="26"/>
        <v>0</v>
      </c>
    </row>
    <row r="530" spans="1:10" ht="18" customHeight="1" x14ac:dyDescent="0.2">
      <c r="A530" s="299"/>
      <c r="B530" s="295"/>
      <c r="C530" s="293"/>
      <c r="D530" s="290" t="s">
        <v>340</v>
      </c>
      <c r="E530" s="291"/>
      <c r="F530" s="290" t="s">
        <v>340</v>
      </c>
      <c r="G530" s="291"/>
      <c r="H530" s="292" t="str">
        <f t="shared" si="24"/>
        <v>_</v>
      </c>
      <c r="I530" s="292" t="str">
        <f t="shared" si="25"/>
        <v>_</v>
      </c>
      <c r="J530" s="582">
        <f t="shared" si="26"/>
        <v>0</v>
      </c>
    </row>
    <row r="531" spans="1:10" ht="18" customHeight="1" x14ac:dyDescent="0.2">
      <c r="A531" s="299"/>
      <c r="B531" s="295"/>
      <c r="C531" s="293"/>
      <c r="D531" s="290" t="s">
        <v>340</v>
      </c>
      <c r="E531" s="291"/>
      <c r="F531" s="290" t="s">
        <v>340</v>
      </c>
      <c r="G531" s="291"/>
      <c r="H531" s="292" t="str">
        <f t="shared" si="24"/>
        <v>_</v>
      </c>
      <c r="I531" s="292" t="str">
        <f t="shared" si="25"/>
        <v>_</v>
      </c>
      <c r="J531" s="582">
        <f t="shared" si="26"/>
        <v>0</v>
      </c>
    </row>
    <row r="532" spans="1:10" ht="18" customHeight="1" x14ac:dyDescent="0.2">
      <c r="A532" s="299"/>
      <c r="B532" s="295"/>
      <c r="C532" s="293"/>
      <c r="D532" s="290" t="s">
        <v>340</v>
      </c>
      <c r="E532" s="291"/>
      <c r="F532" s="290" t="s">
        <v>340</v>
      </c>
      <c r="G532" s="291"/>
      <c r="H532" s="292" t="str">
        <f t="shared" si="24"/>
        <v>_</v>
      </c>
      <c r="I532" s="292" t="str">
        <f t="shared" si="25"/>
        <v>_</v>
      </c>
      <c r="J532" s="582">
        <f t="shared" si="26"/>
        <v>0</v>
      </c>
    </row>
    <row r="533" spans="1:10" ht="18" customHeight="1" x14ac:dyDescent="0.2">
      <c r="A533" s="299"/>
      <c r="B533" s="295"/>
      <c r="C533" s="293"/>
      <c r="D533" s="290" t="s">
        <v>340</v>
      </c>
      <c r="E533" s="291"/>
      <c r="F533" s="290" t="s">
        <v>340</v>
      </c>
      <c r="G533" s="291"/>
      <c r="H533" s="292" t="str">
        <f t="shared" si="24"/>
        <v>_</v>
      </c>
      <c r="I533" s="292" t="str">
        <f t="shared" si="25"/>
        <v>_</v>
      </c>
      <c r="J533" s="582">
        <f t="shared" si="26"/>
        <v>0</v>
      </c>
    </row>
    <row r="534" spans="1:10" ht="18" customHeight="1" x14ac:dyDescent="0.2">
      <c r="A534" s="299"/>
      <c r="B534" s="295"/>
      <c r="C534" s="293"/>
      <c r="D534" s="290" t="s">
        <v>340</v>
      </c>
      <c r="E534" s="291"/>
      <c r="F534" s="290" t="s">
        <v>340</v>
      </c>
      <c r="G534" s="291"/>
      <c r="H534" s="292" t="str">
        <f t="shared" si="24"/>
        <v>_</v>
      </c>
      <c r="I534" s="292" t="str">
        <f t="shared" si="25"/>
        <v>_</v>
      </c>
      <c r="J534" s="582">
        <f t="shared" si="26"/>
        <v>0</v>
      </c>
    </row>
    <row r="535" spans="1:10" ht="18" customHeight="1" x14ac:dyDescent="0.2">
      <c r="A535" s="299"/>
      <c r="B535" s="295"/>
      <c r="C535" s="293"/>
      <c r="D535" s="290" t="s">
        <v>340</v>
      </c>
      <c r="E535" s="291"/>
      <c r="F535" s="290" t="s">
        <v>340</v>
      </c>
      <c r="G535" s="291"/>
      <c r="H535" s="292" t="str">
        <f t="shared" si="24"/>
        <v>_</v>
      </c>
      <c r="I535" s="292" t="str">
        <f t="shared" si="25"/>
        <v>_</v>
      </c>
      <c r="J535" s="582">
        <f t="shared" si="26"/>
        <v>0</v>
      </c>
    </row>
    <row r="536" spans="1:10" ht="18" customHeight="1" x14ac:dyDescent="0.2">
      <c r="A536" s="299"/>
      <c r="B536" s="295"/>
      <c r="C536" s="293"/>
      <c r="D536" s="290" t="s">
        <v>340</v>
      </c>
      <c r="E536" s="291"/>
      <c r="F536" s="290" t="s">
        <v>340</v>
      </c>
      <c r="G536" s="291"/>
      <c r="H536" s="292" t="str">
        <f t="shared" si="24"/>
        <v>_</v>
      </c>
      <c r="I536" s="292" t="str">
        <f t="shared" si="25"/>
        <v>_</v>
      </c>
      <c r="J536" s="582">
        <f t="shared" si="26"/>
        <v>0</v>
      </c>
    </row>
    <row r="537" spans="1:10" ht="18" customHeight="1" x14ac:dyDescent="0.2">
      <c r="A537" s="299"/>
      <c r="B537" s="295"/>
      <c r="C537" s="293"/>
      <c r="D537" s="290" t="s">
        <v>340</v>
      </c>
      <c r="E537" s="291"/>
      <c r="F537" s="290" t="s">
        <v>340</v>
      </c>
      <c r="G537" s="291"/>
      <c r="H537" s="292" t="str">
        <f t="shared" si="24"/>
        <v>_</v>
      </c>
      <c r="I537" s="292" t="str">
        <f t="shared" si="25"/>
        <v>_</v>
      </c>
      <c r="J537" s="582">
        <f t="shared" si="26"/>
        <v>0</v>
      </c>
    </row>
    <row r="538" spans="1:10" ht="18" customHeight="1" x14ac:dyDescent="0.2">
      <c r="A538" s="299"/>
      <c r="B538" s="295"/>
      <c r="C538" s="293"/>
      <c r="D538" s="290" t="s">
        <v>340</v>
      </c>
      <c r="E538" s="291"/>
      <c r="F538" s="290" t="s">
        <v>340</v>
      </c>
      <c r="G538" s="291"/>
      <c r="H538" s="292" t="str">
        <f t="shared" si="24"/>
        <v>_</v>
      </c>
      <c r="I538" s="292" t="str">
        <f t="shared" si="25"/>
        <v>_</v>
      </c>
      <c r="J538" s="582">
        <f t="shared" si="26"/>
        <v>0</v>
      </c>
    </row>
    <row r="539" spans="1:10" ht="18" customHeight="1" x14ac:dyDescent="0.2">
      <c r="A539" s="299"/>
      <c r="B539" s="295"/>
      <c r="C539" s="293"/>
      <c r="D539" s="290" t="s">
        <v>340</v>
      </c>
      <c r="E539" s="291"/>
      <c r="F539" s="290" t="s">
        <v>340</v>
      </c>
      <c r="G539" s="291"/>
      <c r="H539" s="292" t="str">
        <f t="shared" si="24"/>
        <v>_</v>
      </c>
      <c r="I539" s="292" t="str">
        <f t="shared" si="25"/>
        <v>_</v>
      </c>
      <c r="J539" s="582">
        <f t="shared" si="26"/>
        <v>0</v>
      </c>
    </row>
    <row r="540" spans="1:10" ht="18" customHeight="1" x14ac:dyDescent="0.2">
      <c r="A540" s="299"/>
      <c r="B540" s="295"/>
      <c r="C540" s="293"/>
      <c r="D540" s="290" t="s">
        <v>340</v>
      </c>
      <c r="E540" s="291"/>
      <c r="F540" s="290" t="s">
        <v>340</v>
      </c>
      <c r="G540" s="291"/>
      <c r="H540" s="292" t="str">
        <f t="shared" si="24"/>
        <v>_</v>
      </c>
      <c r="I540" s="292" t="str">
        <f t="shared" si="25"/>
        <v>_</v>
      </c>
      <c r="J540" s="582">
        <f t="shared" si="26"/>
        <v>0</v>
      </c>
    </row>
    <row r="541" spans="1:10" ht="18" customHeight="1" x14ac:dyDescent="0.2">
      <c r="A541" s="299"/>
      <c r="B541" s="295"/>
      <c r="C541" s="293"/>
      <c r="D541" s="290" t="s">
        <v>340</v>
      </c>
      <c r="E541" s="291"/>
      <c r="F541" s="290" t="s">
        <v>340</v>
      </c>
      <c r="G541" s="291"/>
      <c r="H541" s="292" t="str">
        <f t="shared" si="24"/>
        <v>_</v>
      </c>
      <c r="I541" s="292" t="str">
        <f t="shared" si="25"/>
        <v>_</v>
      </c>
      <c r="J541" s="582">
        <f t="shared" si="26"/>
        <v>0</v>
      </c>
    </row>
    <row r="542" spans="1:10" ht="18" customHeight="1" x14ac:dyDescent="0.2">
      <c r="A542" s="299"/>
      <c r="B542" s="295"/>
      <c r="C542" s="293"/>
      <c r="D542" s="290" t="s">
        <v>340</v>
      </c>
      <c r="E542" s="291"/>
      <c r="F542" s="290" t="s">
        <v>340</v>
      </c>
      <c r="G542" s="291"/>
      <c r="H542" s="292" t="str">
        <f t="shared" si="24"/>
        <v>_</v>
      </c>
      <c r="I542" s="292" t="str">
        <f t="shared" si="25"/>
        <v>_</v>
      </c>
      <c r="J542" s="582">
        <f t="shared" si="26"/>
        <v>0</v>
      </c>
    </row>
    <row r="543" spans="1:10" ht="18" customHeight="1" x14ac:dyDescent="0.2">
      <c r="A543" s="299"/>
      <c r="B543" s="295"/>
      <c r="C543" s="293"/>
      <c r="D543" s="290" t="s">
        <v>340</v>
      </c>
      <c r="E543" s="291"/>
      <c r="F543" s="290" t="s">
        <v>340</v>
      </c>
      <c r="G543" s="291"/>
      <c r="H543" s="292" t="str">
        <f t="shared" si="24"/>
        <v>_</v>
      </c>
      <c r="I543" s="292" t="str">
        <f t="shared" si="25"/>
        <v>_</v>
      </c>
      <c r="J543" s="582">
        <f t="shared" si="26"/>
        <v>0</v>
      </c>
    </row>
    <row r="544" spans="1:10" ht="18" customHeight="1" x14ac:dyDescent="0.2">
      <c r="A544" s="299"/>
      <c r="B544" s="295"/>
      <c r="C544" s="293"/>
      <c r="D544" s="290" t="s">
        <v>340</v>
      </c>
      <c r="E544" s="291"/>
      <c r="F544" s="290" t="s">
        <v>340</v>
      </c>
      <c r="G544" s="291"/>
      <c r="H544" s="292" t="str">
        <f t="shared" si="24"/>
        <v>_</v>
      </c>
      <c r="I544" s="292" t="str">
        <f t="shared" si="25"/>
        <v>_</v>
      </c>
      <c r="J544" s="582">
        <f t="shared" si="26"/>
        <v>0</v>
      </c>
    </row>
    <row r="545" spans="1:10" ht="18" customHeight="1" x14ac:dyDescent="0.2">
      <c r="A545" s="299"/>
      <c r="B545" s="295"/>
      <c r="C545" s="293"/>
      <c r="D545" s="290" t="s">
        <v>340</v>
      </c>
      <c r="E545" s="291"/>
      <c r="F545" s="290" t="s">
        <v>340</v>
      </c>
      <c r="G545" s="291"/>
      <c r="H545" s="292" t="str">
        <f t="shared" si="24"/>
        <v>_</v>
      </c>
      <c r="I545" s="292" t="str">
        <f t="shared" si="25"/>
        <v>_</v>
      </c>
      <c r="J545" s="582">
        <f t="shared" si="26"/>
        <v>0</v>
      </c>
    </row>
    <row r="546" spans="1:10" ht="18" customHeight="1" x14ac:dyDescent="0.2">
      <c r="A546" s="299"/>
      <c r="B546" s="295"/>
      <c r="C546" s="293"/>
      <c r="D546" s="290" t="s">
        <v>340</v>
      </c>
      <c r="E546" s="291"/>
      <c r="F546" s="290" t="s">
        <v>340</v>
      </c>
      <c r="G546" s="291"/>
      <c r="H546" s="292" t="str">
        <f t="shared" si="24"/>
        <v>_</v>
      </c>
      <c r="I546" s="292" t="str">
        <f t="shared" si="25"/>
        <v>_</v>
      </c>
      <c r="J546" s="582">
        <f t="shared" si="26"/>
        <v>0</v>
      </c>
    </row>
    <row r="547" spans="1:10" ht="18" customHeight="1" x14ac:dyDescent="0.2">
      <c r="A547" s="299"/>
      <c r="B547" s="295"/>
      <c r="C547" s="293"/>
      <c r="D547" s="290" t="s">
        <v>340</v>
      </c>
      <c r="E547" s="291"/>
      <c r="F547" s="290" t="s">
        <v>340</v>
      </c>
      <c r="G547" s="291"/>
      <c r="H547" s="292" t="str">
        <f t="shared" si="24"/>
        <v>_</v>
      </c>
      <c r="I547" s="292" t="str">
        <f t="shared" si="25"/>
        <v>_</v>
      </c>
      <c r="J547" s="582">
        <f t="shared" si="26"/>
        <v>0</v>
      </c>
    </row>
    <row r="548" spans="1:10" ht="18" customHeight="1" x14ac:dyDescent="0.2">
      <c r="A548" s="299"/>
      <c r="B548" s="295"/>
      <c r="C548" s="293"/>
      <c r="D548" s="290" t="s">
        <v>340</v>
      </c>
      <c r="E548" s="291"/>
      <c r="F548" s="290" t="s">
        <v>340</v>
      </c>
      <c r="G548" s="291"/>
      <c r="H548" s="292" t="str">
        <f t="shared" si="24"/>
        <v>_</v>
      </c>
      <c r="I548" s="292" t="str">
        <f t="shared" si="25"/>
        <v>_</v>
      </c>
      <c r="J548" s="582">
        <f t="shared" si="26"/>
        <v>0</v>
      </c>
    </row>
    <row r="549" spans="1:10" ht="18" customHeight="1" x14ac:dyDescent="0.2">
      <c r="A549" s="299"/>
      <c r="B549" s="295"/>
      <c r="C549" s="293"/>
      <c r="D549" s="290" t="s">
        <v>340</v>
      </c>
      <c r="E549" s="291"/>
      <c r="F549" s="290" t="s">
        <v>340</v>
      </c>
      <c r="G549" s="291"/>
      <c r="H549" s="292" t="str">
        <f t="shared" si="24"/>
        <v>_</v>
      </c>
      <c r="I549" s="292" t="str">
        <f t="shared" si="25"/>
        <v>_</v>
      </c>
      <c r="J549" s="582">
        <f t="shared" si="26"/>
        <v>0</v>
      </c>
    </row>
    <row r="550" spans="1:10" ht="18" customHeight="1" x14ac:dyDescent="0.2">
      <c r="A550" s="299"/>
      <c r="B550" s="295"/>
      <c r="C550" s="293"/>
      <c r="D550" s="290" t="s">
        <v>340</v>
      </c>
      <c r="E550" s="291"/>
      <c r="F550" s="290" t="s">
        <v>340</v>
      </c>
      <c r="G550" s="291"/>
      <c r="H550" s="292" t="str">
        <f t="shared" si="24"/>
        <v>_</v>
      </c>
      <c r="I550" s="292" t="str">
        <f t="shared" si="25"/>
        <v>_</v>
      </c>
      <c r="J550" s="582">
        <f t="shared" si="26"/>
        <v>0</v>
      </c>
    </row>
    <row r="551" spans="1:10" ht="18" customHeight="1" x14ac:dyDescent="0.2">
      <c r="A551" s="299"/>
      <c r="B551" s="295"/>
      <c r="C551" s="293"/>
      <c r="D551" s="290" t="s">
        <v>340</v>
      </c>
      <c r="E551" s="291"/>
      <c r="F551" s="290" t="s">
        <v>340</v>
      </c>
      <c r="G551" s="291"/>
      <c r="H551" s="292" t="str">
        <f t="shared" si="24"/>
        <v>_</v>
      </c>
      <c r="I551" s="292" t="str">
        <f t="shared" si="25"/>
        <v>_</v>
      </c>
      <c r="J551" s="582">
        <f t="shared" si="26"/>
        <v>0</v>
      </c>
    </row>
    <row r="552" spans="1:10" ht="18" customHeight="1" x14ac:dyDescent="0.2">
      <c r="A552" s="299"/>
      <c r="B552" s="295"/>
      <c r="C552" s="293"/>
      <c r="D552" s="290" t="s">
        <v>340</v>
      </c>
      <c r="E552" s="291"/>
      <c r="F552" s="290" t="s">
        <v>340</v>
      </c>
      <c r="G552" s="291"/>
      <c r="H552" s="292" t="str">
        <f t="shared" si="24"/>
        <v>_</v>
      </c>
      <c r="I552" s="292" t="str">
        <f t="shared" si="25"/>
        <v>_</v>
      </c>
      <c r="J552" s="582">
        <f t="shared" si="26"/>
        <v>0</v>
      </c>
    </row>
    <row r="553" spans="1:10" ht="18" customHeight="1" x14ac:dyDescent="0.2">
      <c r="A553" s="299"/>
      <c r="B553" s="295"/>
      <c r="C553" s="293"/>
      <c r="D553" s="290" t="s">
        <v>340</v>
      </c>
      <c r="E553" s="291"/>
      <c r="F553" s="290" t="s">
        <v>340</v>
      </c>
      <c r="G553" s="291"/>
      <c r="H553" s="292" t="str">
        <f t="shared" si="24"/>
        <v>_</v>
      </c>
      <c r="I553" s="292" t="str">
        <f t="shared" si="25"/>
        <v>_</v>
      </c>
      <c r="J553" s="582">
        <f t="shared" si="26"/>
        <v>0</v>
      </c>
    </row>
    <row r="554" spans="1:10" ht="18" customHeight="1" x14ac:dyDescent="0.2">
      <c r="A554" s="299"/>
      <c r="B554" s="295"/>
      <c r="C554" s="293"/>
      <c r="D554" s="290" t="s">
        <v>340</v>
      </c>
      <c r="E554" s="291"/>
      <c r="F554" s="290" t="s">
        <v>340</v>
      </c>
      <c r="G554" s="291"/>
      <c r="H554" s="292" t="str">
        <f t="shared" si="24"/>
        <v>_</v>
      </c>
      <c r="I554" s="292" t="str">
        <f t="shared" si="25"/>
        <v>_</v>
      </c>
      <c r="J554" s="582">
        <f t="shared" si="26"/>
        <v>0</v>
      </c>
    </row>
    <row r="555" spans="1:10" ht="18" customHeight="1" x14ac:dyDescent="0.2">
      <c r="A555" s="299"/>
      <c r="B555" s="295"/>
      <c r="C555" s="293"/>
      <c r="D555" s="290" t="s">
        <v>340</v>
      </c>
      <c r="E555" s="291"/>
      <c r="F555" s="290" t="s">
        <v>340</v>
      </c>
      <c r="G555" s="291"/>
      <c r="H555" s="292" t="str">
        <f t="shared" si="24"/>
        <v>_</v>
      </c>
      <c r="I555" s="292" t="str">
        <f t="shared" si="25"/>
        <v>_</v>
      </c>
      <c r="J555" s="582">
        <f t="shared" si="26"/>
        <v>0</v>
      </c>
    </row>
    <row r="556" spans="1:10" ht="18" customHeight="1" x14ac:dyDescent="0.2">
      <c r="A556" s="299"/>
      <c r="B556" s="295"/>
      <c r="C556" s="293"/>
      <c r="D556" s="290" t="s">
        <v>340</v>
      </c>
      <c r="E556" s="291"/>
      <c r="F556" s="290" t="s">
        <v>340</v>
      </c>
      <c r="G556" s="291"/>
      <c r="H556" s="292" t="str">
        <f t="shared" si="24"/>
        <v>_</v>
      </c>
      <c r="I556" s="292" t="str">
        <f t="shared" si="25"/>
        <v>_</v>
      </c>
      <c r="J556" s="582">
        <f t="shared" si="26"/>
        <v>0</v>
      </c>
    </row>
    <row r="557" spans="1:10" ht="18" customHeight="1" x14ac:dyDescent="0.2">
      <c r="A557" s="299"/>
      <c r="B557" s="295"/>
      <c r="C557" s="293"/>
      <c r="D557" s="290" t="s">
        <v>340</v>
      </c>
      <c r="E557" s="291"/>
      <c r="F557" s="290" t="s">
        <v>340</v>
      </c>
      <c r="G557" s="291"/>
      <c r="H557" s="292" t="str">
        <f t="shared" si="24"/>
        <v>_</v>
      </c>
      <c r="I557" s="292" t="str">
        <f t="shared" si="25"/>
        <v>_</v>
      </c>
      <c r="J557" s="582">
        <f t="shared" si="26"/>
        <v>0</v>
      </c>
    </row>
    <row r="558" spans="1:10" ht="18" customHeight="1" x14ac:dyDescent="0.2">
      <c r="A558" s="299"/>
      <c r="B558" s="295"/>
      <c r="C558" s="293"/>
      <c r="D558" s="290" t="s">
        <v>340</v>
      </c>
      <c r="E558" s="291"/>
      <c r="F558" s="290" t="s">
        <v>340</v>
      </c>
      <c r="G558" s="291"/>
      <c r="H558" s="292" t="str">
        <f t="shared" si="24"/>
        <v>_</v>
      </c>
      <c r="I558" s="292" t="str">
        <f t="shared" si="25"/>
        <v>_</v>
      </c>
      <c r="J558" s="582">
        <f t="shared" si="26"/>
        <v>0</v>
      </c>
    </row>
    <row r="559" spans="1:10" ht="18" customHeight="1" x14ac:dyDescent="0.2">
      <c r="A559" s="299"/>
      <c r="B559" s="295"/>
      <c r="C559" s="293"/>
      <c r="D559" s="290" t="s">
        <v>340</v>
      </c>
      <c r="E559" s="291"/>
      <c r="F559" s="290" t="s">
        <v>340</v>
      </c>
      <c r="G559" s="291"/>
      <c r="H559" s="292" t="str">
        <f t="shared" si="24"/>
        <v>_</v>
      </c>
      <c r="I559" s="292" t="str">
        <f t="shared" si="25"/>
        <v>_</v>
      </c>
      <c r="J559" s="582">
        <f t="shared" si="26"/>
        <v>0</v>
      </c>
    </row>
    <row r="560" spans="1:10" ht="18" customHeight="1" x14ac:dyDescent="0.2">
      <c r="A560" s="299"/>
      <c r="B560" s="295"/>
      <c r="C560" s="293"/>
      <c r="D560" s="290" t="s">
        <v>340</v>
      </c>
      <c r="E560" s="291"/>
      <c r="F560" s="290" t="s">
        <v>340</v>
      </c>
      <c r="G560" s="291"/>
      <c r="H560" s="292" t="str">
        <f t="shared" si="24"/>
        <v>_</v>
      </c>
      <c r="I560" s="292" t="str">
        <f t="shared" si="25"/>
        <v>_</v>
      </c>
      <c r="J560" s="582">
        <f t="shared" si="26"/>
        <v>0</v>
      </c>
    </row>
    <row r="561" spans="1:10" ht="18" customHeight="1" x14ac:dyDescent="0.2">
      <c r="A561" s="299"/>
      <c r="B561" s="295"/>
      <c r="C561" s="293"/>
      <c r="D561" s="290" t="s">
        <v>340</v>
      </c>
      <c r="E561" s="291"/>
      <c r="F561" s="290" t="s">
        <v>340</v>
      </c>
      <c r="G561" s="291"/>
      <c r="H561" s="292" t="str">
        <f t="shared" si="24"/>
        <v>_</v>
      </c>
      <c r="I561" s="292" t="str">
        <f t="shared" si="25"/>
        <v>_</v>
      </c>
      <c r="J561" s="582">
        <f t="shared" si="26"/>
        <v>0</v>
      </c>
    </row>
    <row r="562" spans="1:10" ht="18" customHeight="1" x14ac:dyDescent="0.2">
      <c r="A562" s="299"/>
      <c r="B562" s="295"/>
      <c r="C562" s="293"/>
      <c r="D562" s="290" t="s">
        <v>340</v>
      </c>
      <c r="E562" s="291"/>
      <c r="F562" s="290" t="s">
        <v>340</v>
      </c>
      <c r="G562" s="291"/>
      <c r="H562" s="292" t="str">
        <f t="shared" si="24"/>
        <v>_</v>
      </c>
      <c r="I562" s="292" t="str">
        <f t="shared" si="25"/>
        <v>_</v>
      </c>
      <c r="J562" s="582">
        <f t="shared" si="26"/>
        <v>0</v>
      </c>
    </row>
    <row r="563" spans="1:10" ht="18" customHeight="1" x14ac:dyDescent="0.2">
      <c r="A563" s="299"/>
      <c r="B563" s="295"/>
      <c r="C563" s="293"/>
      <c r="D563" s="290" t="s">
        <v>340</v>
      </c>
      <c r="E563" s="291"/>
      <c r="F563" s="290" t="s">
        <v>340</v>
      </c>
      <c r="G563" s="291"/>
      <c r="H563" s="292" t="str">
        <f t="shared" si="24"/>
        <v>_</v>
      </c>
      <c r="I563" s="292" t="str">
        <f t="shared" si="25"/>
        <v>_</v>
      </c>
      <c r="J563" s="582">
        <f t="shared" si="26"/>
        <v>0</v>
      </c>
    </row>
    <row r="564" spans="1:10" ht="18" customHeight="1" x14ac:dyDescent="0.2">
      <c r="A564" s="299"/>
      <c r="B564" s="295"/>
      <c r="C564" s="293"/>
      <c r="D564" s="290" t="s">
        <v>340</v>
      </c>
      <c r="E564" s="291"/>
      <c r="F564" s="290" t="s">
        <v>340</v>
      </c>
      <c r="G564" s="291"/>
      <c r="H564" s="292" t="str">
        <f t="shared" si="24"/>
        <v>_</v>
      </c>
      <c r="I564" s="292" t="str">
        <f t="shared" si="25"/>
        <v>_</v>
      </c>
      <c r="J564" s="582">
        <f t="shared" si="26"/>
        <v>0</v>
      </c>
    </row>
    <row r="565" spans="1:10" ht="18" customHeight="1" x14ac:dyDescent="0.2">
      <c r="A565" s="299"/>
      <c r="B565" s="295"/>
      <c r="C565" s="293"/>
      <c r="D565" s="290" t="s">
        <v>340</v>
      </c>
      <c r="E565" s="291"/>
      <c r="F565" s="290" t="s">
        <v>340</v>
      </c>
      <c r="G565" s="291"/>
      <c r="H565" s="292" t="str">
        <f t="shared" si="24"/>
        <v>_</v>
      </c>
      <c r="I565" s="292" t="str">
        <f t="shared" si="25"/>
        <v>_</v>
      </c>
      <c r="J565" s="582">
        <f t="shared" si="26"/>
        <v>0</v>
      </c>
    </row>
    <row r="566" spans="1:10" ht="18" customHeight="1" x14ac:dyDescent="0.2">
      <c r="A566" s="299"/>
      <c r="B566" s="295"/>
      <c r="C566" s="293"/>
      <c r="D566" s="290" t="s">
        <v>340</v>
      </c>
      <c r="E566" s="291"/>
      <c r="F566" s="290" t="s">
        <v>340</v>
      </c>
      <c r="G566" s="291"/>
      <c r="H566" s="292" t="str">
        <f t="shared" si="24"/>
        <v>_</v>
      </c>
      <c r="I566" s="292" t="str">
        <f t="shared" si="25"/>
        <v>_</v>
      </c>
      <c r="J566" s="582">
        <f t="shared" si="26"/>
        <v>0</v>
      </c>
    </row>
    <row r="567" spans="1:10" ht="18" customHeight="1" x14ac:dyDescent="0.2">
      <c r="A567" s="299"/>
      <c r="B567" s="295"/>
      <c r="C567" s="293"/>
      <c r="D567" s="290" t="s">
        <v>340</v>
      </c>
      <c r="E567" s="291"/>
      <c r="F567" s="290" t="s">
        <v>340</v>
      </c>
      <c r="G567" s="291"/>
      <c r="H567" s="292" t="str">
        <f t="shared" si="24"/>
        <v>_</v>
      </c>
      <c r="I567" s="292" t="str">
        <f t="shared" si="25"/>
        <v>_</v>
      </c>
      <c r="J567" s="582">
        <f t="shared" si="26"/>
        <v>0</v>
      </c>
    </row>
    <row r="568" spans="1:10" ht="18" customHeight="1" x14ac:dyDescent="0.2">
      <c r="A568" s="299"/>
      <c r="B568" s="295"/>
      <c r="C568" s="293"/>
      <c r="D568" s="290" t="s">
        <v>340</v>
      </c>
      <c r="E568" s="291"/>
      <c r="F568" s="290" t="s">
        <v>340</v>
      </c>
      <c r="G568" s="291"/>
      <c r="H568" s="292" t="str">
        <f t="shared" si="24"/>
        <v>_</v>
      </c>
      <c r="I568" s="292" t="str">
        <f t="shared" si="25"/>
        <v>_</v>
      </c>
      <c r="J568" s="582">
        <f t="shared" si="26"/>
        <v>0</v>
      </c>
    </row>
    <row r="569" spans="1:10" ht="18" customHeight="1" x14ac:dyDescent="0.2">
      <c r="A569" s="299"/>
      <c r="B569" s="295"/>
      <c r="C569" s="293"/>
      <c r="D569" s="290" t="s">
        <v>340</v>
      </c>
      <c r="E569" s="291"/>
      <c r="F569" s="290" t="s">
        <v>340</v>
      </c>
      <c r="G569" s="291"/>
      <c r="H569" s="292" t="str">
        <f t="shared" si="24"/>
        <v>_</v>
      </c>
      <c r="I569" s="292" t="str">
        <f t="shared" si="25"/>
        <v>_</v>
      </c>
      <c r="J569" s="582">
        <f t="shared" si="26"/>
        <v>0</v>
      </c>
    </row>
    <row r="570" spans="1:10" ht="18" customHeight="1" x14ac:dyDescent="0.2">
      <c r="A570" s="299"/>
      <c r="B570" s="295"/>
      <c r="C570" s="293"/>
      <c r="D570" s="290" t="s">
        <v>340</v>
      </c>
      <c r="E570" s="291"/>
      <c r="F570" s="290" t="s">
        <v>340</v>
      </c>
      <c r="G570" s="291"/>
      <c r="H570" s="292" t="str">
        <f t="shared" si="24"/>
        <v>_</v>
      </c>
      <c r="I570" s="292" t="str">
        <f t="shared" si="25"/>
        <v>_</v>
      </c>
      <c r="J570" s="582">
        <f t="shared" si="26"/>
        <v>0</v>
      </c>
    </row>
    <row r="571" spans="1:10" ht="18" customHeight="1" x14ac:dyDescent="0.2">
      <c r="A571" s="299"/>
      <c r="B571" s="295"/>
      <c r="C571" s="293"/>
      <c r="D571" s="290" t="s">
        <v>340</v>
      </c>
      <c r="E571" s="291"/>
      <c r="F571" s="290" t="s">
        <v>340</v>
      </c>
      <c r="G571" s="291"/>
      <c r="H571" s="292" t="str">
        <f t="shared" si="24"/>
        <v>_</v>
      </c>
      <c r="I571" s="292" t="str">
        <f t="shared" si="25"/>
        <v>_</v>
      </c>
      <c r="J571" s="582">
        <f t="shared" si="26"/>
        <v>0</v>
      </c>
    </row>
    <row r="572" spans="1:10" ht="18" customHeight="1" x14ac:dyDescent="0.2">
      <c r="A572" s="299"/>
      <c r="B572" s="295"/>
      <c r="C572" s="293"/>
      <c r="D572" s="290" t="s">
        <v>340</v>
      </c>
      <c r="E572" s="291"/>
      <c r="F572" s="290" t="s">
        <v>340</v>
      </c>
      <c r="G572" s="291"/>
      <c r="H572" s="292" t="str">
        <f t="shared" si="24"/>
        <v>_</v>
      </c>
      <c r="I572" s="292" t="str">
        <f t="shared" si="25"/>
        <v>_</v>
      </c>
      <c r="J572" s="582">
        <f t="shared" si="26"/>
        <v>0</v>
      </c>
    </row>
    <row r="573" spans="1:10" ht="18" customHeight="1" x14ac:dyDescent="0.2">
      <c r="A573" s="299"/>
      <c r="B573" s="295"/>
      <c r="C573" s="293"/>
      <c r="D573" s="290" t="s">
        <v>340</v>
      </c>
      <c r="E573" s="291"/>
      <c r="F573" s="290" t="s">
        <v>340</v>
      </c>
      <c r="G573" s="291"/>
      <c r="H573" s="292" t="str">
        <f t="shared" si="24"/>
        <v>_</v>
      </c>
      <c r="I573" s="292" t="str">
        <f t="shared" si="25"/>
        <v>_</v>
      </c>
      <c r="J573" s="582">
        <f t="shared" si="26"/>
        <v>0</v>
      </c>
    </row>
    <row r="574" spans="1:10" ht="18" customHeight="1" x14ac:dyDescent="0.2">
      <c r="A574" s="299"/>
      <c r="B574" s="295"/>
      <c r="C574" s="293"/>
      <c r="D574" s="290" t="s">
        <v>340</v>
      </c>
      <c r="E574" s="291"/>
      <c r="F574" s="290" t="s">
        <v>340</v>
      </c>
      <c r="G574" s="291"/>
      <c r="H574" s="292" t="str">
        <f t="shared" si="24"/>
        <v>_</v>
      </c>
      <c r="I574" s="292" t="str">
        <f t="shared" si="25"/>
        <v>_</v>
      </c>
      <c r="J574" s="582">
        <f t="shared" si="26"/>
        <v>0</v>
      </c>
    </row>
    <row r="575" spans="1:10" ht="18" customHeight="1" x14ac:dyDescent="0.2">
      <c r="A575" s="299"/>
      <c r="B575" s="295"/>
      <c r="C575" s="293"/>
      <c r="D575" s="290" t="s">
        <v>340</v>
      </c>
      <c r="E575" s="291"/>
      <c r="F575" s="290" t="s">
        <v>340</v>
      </c>
      <c r="G575" s="291"/>
      <c r="H575" s="292" t="str">
        <f t="shared" si="24"/>
        <v>_</v>
      </c>
      <c r="I575" s="292" t="str">
        <f t="shared" si="25"/>
        <v>_</v>
      </c>
      <c r="J575" s="582">
        <f t="shared" si="26"/>
        <v>0</v>
      </c>
    </row>
    <row r="576" spans="1:10" ht="18" customHeight="1" x14ac:dyDescent="0.2">
      <c r="A576" s="299"/>
      <c r="B576" s="295"/>
      <c r="C576" s="293"/>
      <c r="D576" s="290" t="s">
        <v>340</v>
      </c>
      <c r="E576" s="291"/>
      <c r="F576" s="290" t="s">
        <v>340</v>
      </c>
      <c r="G576" s="291"/>
      <c r="H576" s="292" t="str">
        <f t="shared" si="24"/>
        <v>_</v>
      </c>
      <c r="I576" s="292" t="str">
        <f t="shared" si="25"/>
        <v>_</v>
      </c>
      <c r="J576" s="582">
        <f t="shared" si="26"/>
        <v>0</v>
      </c>
    </row>
    <row r="577" spans="1:10" ht="18" customHeight="1" x14ac:dyDescent="0.2">
      <c r="A577" s="299"/>
      <c r="B577" s="295"/>
      <c r="C577" s="293"/>
      <c r="D577" s="290" t="s">
        <v>340</v>
      </c>
      <c r="E577" s="291"/>
      <c r="F577" s="290" t="s">
        <v>340</v>
      </c>
      <c r="G577" s="291"/>
      <c r="H577" s="292" t="str">
        <f t="shared" si="24"/>
        <v>_</v>
      </c>
      <c r="I577" s="292" t="str">
        <f t="shared" si="25"/>
        <v>_</v>
      </c>
      <c r="J577" s="582">
        <f t="shared" si="26"/>
        <v>0</v>
      </c>
    </row>
    <row r="578" spans="1:10" ht="18" customHeight="1" x14ac:dyDescent="0.2">
      <c r="A578" s="299"/>
      <c r="B578" s="295"/>
      <c r="C578" s="293"/>
      <c r="D578" s="290" t="s">
        <v>340</v>
      </c>
      <c r="E578" s="291"/>
      <c r="F578" s="290" t="s">
        <v>340</v>
      </c>
      <c r="G578" s="291"/>
      <c r="H578" s="292" t="str">
        <f t="shared" si="24"/>
        <v>_</v>
      </c>
      <c r="I578" s="292" t="str">
        <f t="shared" si="25"/>
        <v>_</v>
      </c>
      <c r="J578" s="582">
        <f t="shared" si="26"/>
        <v>0</v>
      </c>
    </row>
    <row r="579" spans="1:10" ht="18" customHeight="1" x14ac:dyDescent="0.2">
      <c r="A579" s="299"/>
      <c r="B579" s="295"/>
      <c r="C579" s="293"/>
      <c r="D579" s="290" t="s">
        <v>340</v>
      </c>
      <c r="E579" s="291"/>
      <c r="F579" s="290" t="s">
        <v>340</v>
      </c>
      <c r="G579" s="291"/>
      <c r="H579" s="292" t="str">
        <f t="shared" si="24"/>
        <v>_</v>
      </c>
      <c r="I579" s="292" t="str">
        <f t="shared" si="25"/>
        <v>_</v>
      </c>
      <c r="J579" s="582">
        <f t="shared" si="26"/>
        <v>0</v>
      </c>
    </row>
    <row r="580" spans="1:10" ht="18" customHeight="1" x14ac:dyDescent="0.2">
      <c r="A580" s="299"/>
      <c r="B580" s="295"/>
      <c r="C580" s="293"/>
      <c r="D580" s="290" t="s">
        <v>340</v>
      </c>
      <c r="E580" s="291"/>
      <c r="F580" s="290" t="s">
        <v>340</v>
      </c>
      <c r="G580" s="291"/>
      <c r="H580" s="292" t="str">
        <f t="shared" si="24"/>
        <v>_</v>
      </c>
      <c r="I580" s="292" t="str">
        <f t="shared" si="25"/>
        <v>_</v>
      </c>
      <c r="J580" s="582">
        <f t="shared" si="26"/>
        <v>0</v>
      </c>
    </row>
    <row r="581" spans="1:10" ht="18" customHeight="1" x14ac:dyDescent="0.2">
      <c r="A581" s="299"/>
      <c r="B581" s="295"/>
      <c r="C581" s="293"/>
      <c r="D581" s="290" t="s">
        <v>340</v>
      </c>
      <c r="E581" s="291"/>
      <c r="F581" s="290" t="s">
        <v>340</v>
      </c>
      <c r="G581" s="291"/>
      <c r="H581" s="292" t="str">
        <f t="shared" si="24"/>
        <v>_</v>
      </c>
      <c r="I581" s="292" t="str">
        <f t="shared" si="25"/>
        <v>_</v>
      </c>
      <c r="J581" s="582">
        <f t="shared" si="26"/>
        <v>0</v>
      </c>
    </row>
    <row r="582" spans="1:10" ht="18" customHeight="1" x14ac:dyDescent="0.2">
      <c r="A582" s="299"/>
      <c r="B582" s="295"/>
      <c r="C582" s="293"/>
      <c r="D582" s="290" t="s">
        <v>340</v>
      </c>
      <c r="E582" s="291"/>
      <c r="F582" s="290" t="s">
        <v>340</v>
      </c>
      <c r="G582" s="291"/>
      <c r="H582" s="292" t="str">
        <f t="shared" ref="H582:H645" si="27">CONCATENATE(A582,"_",LEFT(E582,2))</f>
        <v>_</v>
      </c>
      <c r="I582" s="292" t="str">
        <f t="shared" ref="I582:I645" si="28">CONCATENATE(A582,"_",LEFT(G582, 2))</f>
        <v>_</v>
      </c>
      <c r="J582" s="582">
        <f t="shared" ref="J582:J645" si="29" xml:space="preserve"> J581+N(D582)-N(F582)</f>
        <v>0</v>
      </c>
    </row>
    <row r="583" spans="1:10" ht="18" customHeight="1" x14ac:dyDescent="0.2">
      <c r="A583" s="299"/>
      <c r="B583" s="295"/>
      <c r="C583" s="293"/>
      <c r="D583" s="290" t="s">
        <v>340</v>
      </c>
      <c r="E583" s="291"/>
      <c r="F583" s="290" t="s">
        <v>340</v>
      </c>
      <c r="G583" s="291"/>
      <c r="H583" s="292" t="str">
        <f t="shared" si="27"/>
        <v>_</v>
      </c>
      <c r="I583" s="292" t="str">
        <f t="shared" si="28"/>
        <v>_</v>
      </c>
      <c r="J583" s="582">
        <f t="shared" si="29"/>
        <v>0</v>
      </c>
    </row>
    <row r="584" spans="1:10" ht="18" customHeight="1" x14ac:dyDescent="0.2">
      <c r="A584" s="299"/>
      <c r="B584" s="295"/>
      <c r="C584" s="293"/>
      <c r="D584" s="290" t="s">
        <v>340</v>
      </c>
      <c r="E584" s="291"/>
      <c r="F584" s="290" t="s">
        <v>340</v>
      </c>
      <c r="G584" s="291"/>
      <c r="H584" s="292" t="str">
        <f t="shared" si="27"/>
        <v>_</v>
      </c>
      <c r="I584" s="292" t="str">
        <f t="shared" si="28"/>
        <v>_</v>
      </c>
      <c r="J584" s="582">
        <f t="shared" si="29"/>
        <v>0</v>
      </c>
    </row>
    <row r="585" spans="1:10" ht="18" customHeight="1" x14ac:dyDescent="0.2">
      <c r="A585" s="299"/>
      <c r="B585" s="295"/>
      <c r="C585" s="293"/>
      <c r="D585" s="290" t="s">
        <v>340</v>
      </c>
      <c r="E585" s="291"/>
      <c r="F585" s="290" t="s">
        <v>340</v>
      </c>
      <c r="G585" s="291"/>
      <c r="H585" s="292" t="str">
        <f t="shared" si="27"/>
        <v>_</v>
      </c>
      <c r="I585" s="292" t="str">
        <f t="shared" si="28"/>
        <v>_</v>
      </c>
      <c r="J585" s="582">
        <f t="shared" si="29"/>
        <v>0</v>
      </c>
    </row>
    <row r="586" spans="1:10" ht="18" customHeight="1" x14ac:dyDescent="0.2">
      <c r="A586" s="299"/>
      <c r="B586" s="295"/>
      <c r="C586" s="293"/>
      <c r="D586" s="290" t="s">
        <v>340</v>
      </c>
      <c r="E586" s="291"/>
      <c r="F586" s="290" t="s">
        <v>340</v>
      </c>
      <c r="G586" s="291"/>
      <c r="H586" s="292" t="str">
        <f t="shared" si="27"/>
        <v>_</v>
      </c>
      <c r="I586" s="292" t="str">
        <f t="shared" si="28"/>
        <v>_</v>
      </c>
      <c r="J586" s="582">
        <f t="shared" si="29"/>
        <v>0</v>
      </c>
    </row>
    <row r="587" spans="1:10" ht="18" customHeight="1" x14ac:dyDescent="0.2">
      <c r="A587" s="299"/>
      <c r="B587" s="295"/>
      <c r="C587" s="293"/>
      <c r="D587" s="290" t="s">
        <v>340</v>
      </c>
      <c r="E587" s="291"/>
      <c r="F587" s="290" t="s">
        <v>340</v>
      </c>
      <c r="G587" s="291"/>
      <c r="H587" s="292" t="str">
        <f t="shared" si="27"/>
        <v>_</v>
      </c>
      <c r="I587" s="292" t="str">
        <f t="shared" si="28"/>
        <v>_</v>
      </c>
      <c r="J587" s="582">
        <f t="shared" si="29"/>
        <v>0</v>
      </c>
    </row>
    <row r="588" spans="1:10" ht="18" customHeight="1" x14ac:dyDescent="0.2">
      <c r="A588" s="299"/>
      <c r="B588" s="295"/>
      <c r="C588" s="293"/>
      <c r="D588" s="290" t="s">
        <v>340</v>
      </c>
      <c r="E588" s="291"/>
      <c r="F588" s="290" t="s">
        <v>340</v>
      </c>
      <c r="G588" s="291"/>
      <c r="H588" s="292" t="str">
        <f t="shared" si="27"/>
        <v>_</v>
      </c>
      <c r="I588" s="292" t="str">
        <f t="shared" si="28"/>
        <v>_</v>
      </c>
      <c r="J588" s="582">
        <f t="shared" si="29"/>
        <v>0</v>
      </c>
    </row>
    <row r="589" spans="1:10" ht="18" customHeight="1" x14ac:dyDescent="0.2">
      <c r="A589" s="299"/>
      <c r="B589" s="295"/>
      <c r="C589" s="293"/>
      <c r="D589" s="290" t="s">
        <v>340</v>
      </c>
      <c r="E589" s="291"/>
      <c r="F589" s="290" t="s">
        <v>340</v>
      </c>
      <c r="G589" s="291"/>
      <c r="H589" s="292" t="str">
        <f t="shared" si="27"/>
        <v>_</v>
      </c>
      <c r="I589" s="292" t="str">
        <f t="shared" si="28"/>
        <v>_</v>
      </c>
      <c r="J589" s="582">
        <f t="shared" si="29"/>
        <v>0</v>
      </c>
    </row>
    <row r="590" spans="1:10" ht="18" customHeight="1" x14ac:dyDescent="0.2">
      <c r="A590" s="299"/>
      <c r="B590" s="295"/>
      <c r="C590" s="293"/>
      <c r="D590" s="290" t="s">
        <v>340</v>
      </c>
      <c r="E590" s="291"/>
      <c r="F590" s="290" t="s">
        <v>340</v>
      </c>
      <c r="G590" s="291"/>
      <c r="H590" s="292" t="str">
        <f t="shared" si="27"/>
        <v>_</v>
      </c>
      <c r="I590" s="292" t="str">
        <f t="shared" si="28"/>
        <v>_</v>
      </c>
      <c r="J590" s="582">
        <f t="shared" si="29"/>
        <v>0</v>
      </c>
    </row>
    <row r="591" spans="1:10" ht="18" customHeight="1" x14ac:dyDescent="0.2">
      <c r="A591" s="299"/>
      <c r="B591" s="295"/>
      <c r="C591" s="293"/>
      <c r="D591" s="290" t="s">
        <v>340</v>
      </c>
      <c r="E591" s="291"/>
      <c r="F591" s="290" t="s">
        <v>340</v>
      </c>
      <c r="G591" s="291"/>
      <c r="H591" s="292" t="str">
        <f t="shared" si="27"/>
        <v>_</v>
      </c>
      <c r="I591" s="292" t="str">
        <f t="shared" si="28"/>
        <v>_</v>
      </c>
      <c r="J591" s="582">
        <f t="shared" si="29"/>
        <v>0</v>
      </c>
    </row>
    <row r="592" spans="1:10" ht="18" customHeight="1" x14ac:dyDescent="0.2">
      <c r="A592" s="299"/>
      <c r="B592" s="295"/>
      <c r="C592" s="293"/>
      <c r="D592" s="290" t="s">
        <v>340</v>
      </c>
      <c r="E592" s="291"/>
      <c r="F592" s="290" t="s">
        <v>340</v>
      </c>
      <c r="G592" s="291"/>
      <c r="H592" s="292" t="str">
        <f t="shared" si="27"/>
        <v>_</v>
      </c>
      <c r="I592" s="292" t="str">
        <f t="shared" si="28"/>
        <v>_</v>
      </c>
      <c r="J592" s="582">
        <f t="shared" si="29"/>
        <v>0</v>
      </c>
    </row>
    <row r="593" spans="1:10" ht="18" customHeight="1" x14ac:dyDescent="0.2">
      <c r="A593" s="299"/>
      <c r="B593" s="295"/>
      <c r="C593" s="293"/>
      <c r="D593" s="290" t="s">
        <v>340</v>
      </c>
      <c r="E593" s="291"/>
      <c r="F593" s="290" t="s">
        <v>340</v>
      </c>
      <c r="G593" s="291"/>
      <c r="H593" s="292" t="str">
        <f t="shared" si="27"/>
        <v>_</v>
      </c>
      <c r="I593" s="292" t="str">
        <f t="shared" si="28"/>
        <v>_</v>
      </c>
      <c r="J593" s="582">
        <f t="shared" si="29"/>
        <v>0</v>
      </c>
    </row>
    <row r="594" spans="1:10" ht="18" customHeight="1" x14ac:dyDescent="0.2">
      <c r="A594" s="299"/>
      <c r="B594" s="295"/>
      <c r="C594" s="293"/>
      <c r="D594" s="290" t="s">
        <v>340</v>
      </c>
      <c r="E594" s="291"/>
      <c r="F594" s="290" t="s">
        <v>340</v>
      </c>
      <c r="G594" s="291"/>
      <c r="H594" s="292" t="str">
        <f t="shared" si="27"/>
        <v>_</v>
      </c>
      <c r="I594" s="292" t="str">
        <f t="shared" si="28"/>
        <v>_</v>
      </c>
      <c r="J594" s="582">
        <f t="shared" si="29"/>
        <v>0</v>
      </c>
    </row>
    <row r="595" spans="1:10" ht="18" customHeight="1" x14ac:dyDescent="0.2">
      <c r="A595" s="299"/>
      <c r="B595" s="295"/>
      <c r="C595" s="293"/>
      <c r="D595" s="290" t="s">
        <v>340</v>
      </c>
      <c r="E595" s="291"/>
      <c r="F595" s="290" t="s">
        <v>340</v>
      </c>
      <c r="G595" s="291"/>
      <c r="H595" s="292" t="str">
        <f t="shared" si="27"/>
        <v>_</v>
      </c>
      <c r="I595" s="292" t="str">
        <f t="shared" si="28"/>
        <v>_</v>
      </c>
      <c r="J595" s="582">
        <f t="shared" si="29"/>
        <v>0</v>
      </c>
    </row>
    <row r="596" spans="1:10" ht="18" customHeight="1" x14ac:dyDescent="0.2">
      <c r="A596" s="299"/>
      <c r="B596" s="295"/>
      <c r="C596" s="293"/>
      <c r="D596" s="290" t="s">
        <v>340</v>
      </c>
      <c r="E596" s="291"/>
      <c r="F596" s="290" t="s">
        <v>340</v>
      </c>
      <c r="G596" s="291"/>
      <c r="H596" s="292" t="str">
        <f t="shared" si="27"/>
        <v>_</v>
      </c>
      <c r="I596" s="292" t="str">
        <f t="shared" si="28"/>
        <v>_</v>
      </c>
      <c r="J596" s="582">
        <f t="shared" si="29"/>
        <v>0</v>
      </c>
    </row>
    <row r="597" spans="1:10" ht="18" customHeight="1" x14ac:dyDescent="0.2">
      <c r="A597" s="299"/>
      <c r="B597" s="295"/>
      <c r="C597" s="293"/>
      <c r="D597" s="290" t="s">
        <v>340</v>
      </c>
      <c r="E597" s="291"/>
      <c r="F597" s="290" t="s">
        <v>340</v>
      </c>
      <c r="G597" s="291"/>
      <c r="H597" s="292" t="str">
        <f t="shared" si="27"/>
        <v>_</v>
      </c>
      <c r="I597" s="292" t="str">
        <f t="shared" si="28"/>
        <v>_</v>
      </c>
      <c r="J597" s="582">
        <f t="shared" si="29"/>
        <v>0</v>
      </c>
    </row>
    <row r="598" spans="1:10" ht="18" customHeight="1" x14ac:dyDescent="0.2">
      <c r="A598" s="299"/>
      <c r="B598" s="295"/>
      <c r="C598" s="293"/>
      <c r="D598" s="290" t="s">
        <v>340</v>
      </c>
      <c r="E598" s="291"/>
      <c r="F598" s="290" t="s">
        <v>340</v>
      </c>
      <c r="G598" s="291"/>
      <c r="H598" s="292" t="str">
        <f t="shared" si="27"/>
        <v>_</v>
      </c>
      <c r="I598" s="292" t="str">
        <f t="shared" si="28"/>
        <v>_</v>
      </c>
      <c r="J598" s="582">
        <f t="shared" si="29"/>
        <v>0</v>
      </c>
    </row>
    <row r="599" spans="1:10" ht="18" customHeight="1" x14ac:dyDescent="0.2">
      <c r="A599" s="299"/>
      <c r="B599" s="295"/>
      <c r="C599" s="293"/>
      <c r="D599" s="290" t="s">
        <v>340</v>
      </c>
      <c r="E599" s="291"/>
      <c r="F599" s="290" t="s">
        <v>340</v>
      </c>
      <c r="G599" s="291"/>
      <c r="H599" s="292" t="str">
        <f t="shared" si="27"/>
        <v>_</v>
      </c>
      <c r="I599" s="292" t="str">
        <f t="shared" si="28"/>
        <v>_</v>
      </c>
      <c r="J599" s="582">
        <f t="shared" si="29"/>
        <v>0</v>
      </c>
    </row>
    <row r="600" spans="1:10" ht="18" customHeight="1" x14ac:dyDescent="0.2">
      <c r="A600" s="299"/>
      <c r="B600" s="295"/>
      <c r="C600" s="293"/>
      <c r="D600" s="290" t="s">
        <v>340</v>
      </c>
      <c r="E600" s="291"/>
      <c r="F600" s="290" t="s">
        <v>340</v>
      </c>
      <c r="G600" s="291"/>
      <c r="H600" s="292" t="str">
        <f t="shared" si="27"/>
        <v>_</v>
      </c>
      <c r="I600" s="292" t="str">
        <f t="shared" si="28"/>
        <v>_</v>
      </c>
      <c r="J600" s="582">
        <f t="shared" si="29"/>
        <v>0</v>
      </c>
    </row>
    <row r="601" spans="1:10" ht="18" customHeight="1" x14ac:dyDescent="0.2">
      <c r="A601" s="299"/>
      <c r="B601" s="295"/>
      <c r="C601" s="293"/>
      <c r="D601" s="290" t="s">
        <v>340</v>
      </c>
      <c r="E601" s="291"/>
      <c r="F601" s="290" t="s">
        <v>340</v>
      </c>
      <c r="G601" s="291"/>
      <c r="H601" s="292" t="str">
        <f t="shared" si="27"/>
        <v>_</v>
      </c>
      <c r="I601" s="292" t="str">
        <f t="shared" si="28"/>
        <v>_</v>
      </c>
      <c r="J601" s="582">
        <f t="shared" si="29"/>
        <v>0</v>
      </c>
    </row>
    <row r="602" spans="1:10" ht="18" customHeight="1" x14ac:dyDescent="0.2">
      <c r="A602" s="299"/>
      <c r="B602" s="295"/>
      <c r="C602" s="293"/>
      <c r="D602" s="290" t="s">
        <v>340</v>
      </c>
      <c r="E602" s="291"/>
      <c r="F602" s="290" t="s">
        <v>340</v>
      </c>
      <c r="G602" s="291"/>
      <c r="H602" s="292" t="str">
        <f t="shared" si="27"/>
        <v>_</v>
      </c>
      <c r="I602" s="292" t="str">
        <f t="shared" si="28"/>
        <v>_</v>
      </c>
      <c r="J602" s="582">
        <f t="shared" si="29"/>
        <v>0</v>
      </c>
    </row>
    <row r="603" spans="1:10" ht="18" customHeight="1" x14ac:dyDescent="0.2">
      <c r="A603" s="299"/>
      <c r="B603" s="295"/>
      <c r="C603" s="293"/>
      <c r="D603" s="290" t="s">
        <v>340</v>
      </c>
      <c r="E603" s="291"/>
      <c r="F603" s="290" t="s">
        <v>340</v>
      </c>
      <c r="G603" s="291"/>
      <c r="H603" s="292" t="str">
        <f t="shared" si="27"/>
        <v>_</v>
      </c>
      <c r="I603" s="292" t="str">
        <f t="shared" si="28"/>
        <v>_</v>
      </c>
      <c r="J603" s="582">
        <f t="shared" si="29"/>
        <v>0</v>
      </c>
    </row>
    <row r="604" spans="1:10" ht="18" customHeight="1" x14ac:dyDescent="0.2">
      <c r="A604" s="299"/>
      <c r="B604" s="295"/>
      <c r="C604" s="293"/>
      <c r="D604" s="290" t="s">
        <v>340</v>
      </c>
      <c r="E604" s="291"/>
      <c r="F604" s="290" t="s">
        <v>340</v>
      </c>
      <c r="G604" s="291"/>
      <c r="H604" s="292" t="str">
        <f t="shared" si="27"/>
        <v>_</v>
      </c>
      <c r="I604" s="292" t="str">
        <f t="shared" si="28"/>
        <v>_</v>
      </c>
      <c r="J604" s="582">
        <f t="shared" si="29"/>
        <v>0</v>
      </c>
    </row>
    <row r="605" spans="1:10" ht="18" customHeight="1" x14ac:dyDescent="0.2">
      <c r="A605" s="299"/>
      <c r="B605" s="295"/>
      <c r="C605" s="293"/>
      <c r="D605" s="290" t="s">
        <v>340</v>
      </c>
      <c r="E605" s="291"/>
      <c r="F605" s="290" t="s">
        <v>340</v>
      </c>
      <c r="G605" s="291"/>
      <c r="H605" s="292" t="str">
        <f t="shared" si="27"/>
        <v>_</v>
      </c>
      <c r="I605" s="292" t="str">
        <f t="shared" si="28"/>
        <v>_</v>
      </c>
      <c r="J605" s="582">
        <f t="shared" si="29"/>
        <v>0</v>
      </c>
    </row>
    <row r="606" spans="1:10" ht="18" customHeight="1" x14ac:dyDescent="0.2">
      <c r="A606" s="299"/>
      <c r="B606" s="295"/>
      <c r="C606" s="293"/>
      <c r="D606" s="290" t="s">
        <v>340</v>
      </c>
      <c r="E606" s="291"/>
      <c r="F606" s="290" t="s">
        <v>340</v>
      </c>
      <c r="G606" s="291"/>
      <c r="H606" s="292" t="str">
        <f t="shared" si="27"/>
        <v>_</v>
      </c>
      <c r="I606" s="292" t="str">
        <f t="shared" si="28"/>
        <v>_</v>
      </c>
      <c r="J606" s="582">
        <f t="shared" si="29"/>
        <v>0</v>
      </c>
    </row>
    <row r="607" spans="1:10" ht="18" customHeight="1" x14ac:dyDescent="0.2">
      <c r="A607" s="299"/>
      <c r="B607" s="295"/>
      <c r="C607" s="293"/>
      <c r="D607" s="290" t="s">
        <v>340</v>
      </c>
      <c r="E607" s="291"/>
      <c r="F607" s="290" t="s">
        <v>340</v>
      </c>
      <c r="G607" s="291"/>
      <c r="H607" s="292" t="str">
        <f t="shared" si="27"/>
        <v>_</v>
      </c>
      <c r="I607" s="292" t="str">
        <f t="shared" si="28"/>
        <v>_</v>
      </c>
      <c r="J607" s="582">
        <f t="shared" si="29"/>
        <v>0</v>
      </c>
    </row>
    <row r="608" spans="1:10" ht="18" customHeight="1" x14ac:dyDescent="0.2">
      <c r="A608" s="299"/>
      <c r="B608" s="295"/>
      <c r="C608" s="293"/>
      <c r="D608" s="290" t="s">
        <v>340</v>
      </c>
      <c r="E608" s="291"/>
      <c r="F608" s="290" t="s">
        <v>340</v>
      </c>
      <c r="G608" s="291"/>
      <c r="H608" s="292" t="str">
        <f t="shared" si="27"/>
        <v>_</v>
      </c>
      <c r="I608" s="292" t="str">
        <f t="shared" si="28"/>
        <v>_</v>
      </c>
      <c r="J608" s="582">
        <f t="shared" si="29"/>
        <v>0</v>
      </c>
    </row>
    <row r="609" spans="1:10" ht="18" customHeight="1" x14ac:dyDescent="0.2">
      <c r="A609" s="299"/>
      <c r="B609" s="295"/>
      <c r="C609" s="293"/>
      <c r="D609" s="290" t="s">
        <v>340</v>
      </c>
      <c r="E609" s="291"/>
      <c r="F609" s="290" t="s">
        <v>340</v>
      </c>
      <c r="G609" s="291"/>
      <c r="H609" s="292" t="str">
        <f t="shared" si="27"/>
        <v>_</v>
      </c>
      <c r="I609" s="292" t="str">
        <f t="shared" si="28"/>
        <v>_</v>
      </c>
      <c r="J609" s="582">
        <f t="shared" si="29"/>
        <v>0</v>
      </c>
    </row>
    <row r="610" spans="1:10" ht="18" customHeight="1" x14ac:dyDescent="0.2">
      <c r="A610" s="299"/>
      <c r="B610" s="295"/>
      <c r="C610" s="293"/>
      <c r="D610" s="290" t="s">
        <v>340</v>
      </c>
      <c r="E610" s="291"/>
      <c r="F610" s="290" t="s">
        <v>340</v>
      </c>
      <c r="G610" s="291"/>
      <c r="H610" s="292" t="str">
        <f t="shared" si="27"/>
        <v>_</v>
      </c>
      <c r="I610" s="292" t="str">
        <f t="shared" si="28"/>
        <v>_</v>
      </c>
      <c r="J610" s="582">
        <f t="shared" si="29"/>
        <v>0</v>
      </c>
    </row>
    <row r="611" spans="1:10" ht="18" customHeight="1" x14ac:dyDescent="0.2">
      <c r="A611" s="299"/>
      <c r="B611" s="295"/>
      <c r="C611" s="293"/>
      <c r="D611" s="290" t="s">
        <v>340</v>
      </c>
      <c r="E611" s="291"/>
      <c r="F611" s="290" t="s">
        <v>340</v>
      </c>
      <c r="G611" s="291"/>
      <c r="H611" s="292" t="str">
        <f t="shared" si="27"/>
        <v>_</v>
      </c>
      <c r="I611" s="292" t="str">
        <f t="shared" si="28"/>
        <v>_</v>
      </c>
      <c r="J611" s="582">
        <f t="shared" si="29"/>
        <v>0</v>
      </c>
    </row>
    <row r="612" spans="1:10" ht="18" customHeight="1" x14ac:dyDescent="0.2">
      <c r="A612" s="299"/>
      <c r="B612" s="295"/>
      <c r="C612" s="293"/>
      <c r="D612" s="290" t="s">
        <v>340</v>
      </c>
      <c r="E612" s="291"/>
      <c r="F612" s="290" t="s">
        <v>340</v>
      </c>
      <c r="G612" s="291"/>
      <c r="H612" s="292" t="str">
        <f t="shared" si="27"/>
        <v>_</v>
      </c>
      <c r="I612" s="292" t="str">
        <f t="shared" si="28"/>
        <v>_</v>
      </c>
      <c r="J612" s="582">
        <f t="shared" si="29"/>
        <v>0</v>
      </c>
    </row>
    <row r="613" spans="1:10" ht="18" customHeight="1" x14ac:dyDescent="0.2">
      <c r="A613" s="299"/>
      <c r="B613" s="295"/>
      <c r="C613" s="293"/>
      <c r="D613" s="290" t="s">
        <v>340</v>
      </c>
      <c r="E613" s="291"/>
      <c r="F613" s="290" t="s">
        <v>340</v>
      </c>
      <c r="G613" s="291"/>
      <c r="H613" s="292" t="str">
        <f t="shared" si="27"/>
        <v>_</v>
      </c>
      <c r="I613" s="292" t="str">
        <f t="shared" si="28"/>
        <v>_</v>
      </c>
      <c r="J613" s="582">
        <f t="shared" si="29"/>
        <v>0</v>
      </c>
    </row>
    <row r="614" spans="1:10" ht="18" customHeight="1" x14ac:dyDescent="0.2">
      <c r="A614" s="299"/>
      <c r="B614" s="295"/>
      <c r="C614" s="293"/>
      <c r="D614" s="290" t="s">
        <v>340</v>
      </c>
      <c r="E614" s="291"/>
      <c r="F614" s="290" t="s">
        <v>340</v>
      </c>
      <c r="G614" s="291"/>
      <c r="H614" s="292" t="str">
        <f t="shared" si="27"/>
        <v>_</v>
      </c>
      <c r="I614" s="292" t="str">
        <f t="shared" si="28"/>
        <v>_</v>
      </c>
      <c r="J614" s="582">
        <f t="shared" si="29"/>
        <v>0</v>
      </c>
    </row>
    <row r="615" spans="1:10" ht="18" customHeight="1" x14ac:dyDescent="0.2">
      <c r="A615" s="299"/>
      <c r="B615" s="295"/>
      <c r="C615" s="293"/>
      <c r="D615" s="290" t="s">
        <v>340</v>
      </c>
      <c r="E615" s="291"/>
      <c r="F615" s="290" t="s">
        <v>340</v>
      </c>
      <c r="G615" s="291"/>
      <c r="H615" s="292" t="str">
        <f t="shared" si="27"/>
        <v>_</v>
      </c>
      <c r="I615" s="292" t="str">
        <f t="shared" si="28"/>
        <v>_</v>
      </c>
      <c r="J615" s="582">
        <f t="shared" si="29"/>
        <v>0</v>
      </c>
    </row>
    <row r="616" spans="1:10" ht="18" customHeight="1" x14ac:dyDescent="0.2">
      <c r="A616" s="299"/>
      <c r="B616" s="295"/>
      <c r="C616" s="293"/>
      <c r="D616" s="290" t="s">
        <v>340</v>
      </c>
      <c r="E616" s="291"/>
      <c r="F616" s="290" t="s">
        <v>340</v>
      </c>
      <c r="G616" s="291"/>
      <c r="H616" s="292" t="str">
        <f t="shared" si="27"/>
        <v>_</v>
      </c>
      <c r="I616" s="292" t="str">
        <f t="shared" si="28"/>
        <v>_</v>
      </c>
      <c r="J616" s="582">
        <f t="shared" si="29"/>
        <v>0</v>
      </c>
    </row>
    <row r="617" spans="1:10" ht="18" customHeight="1" x14ac:dyDescent="0.2">
      <c r="A617" s="299"/>
      <c r="B617" s="295"/>
      <c r="C617" s="293"/>
      <c r="D617" s="290" t="s">
        <v>340</v>
      </c>
      <c r="E617" s="291"/>
      <c r="F617" s="290" t="s">
        <v>340</v>
      </c>
      <c r="G617" s="291"/>
      <c r="H617" s="292" t="str">
        <f t="shared" si="27"/>
        <v>_</v>
      </c>
      <c r="I617" s="292" t="str">
        <f t="shared" si="28"/>
        <v>_</v>
      </c>
      <c r="J617" s="582">
        <f t="shared" si="29"/>
        <v>0</v>
      </c>
    </row>
    <row r="618" spans="1:10" ht="18" customHeight="1" x14ac:dyDescent="0.2">
      <c r="A618" s="299"/>
      <c r="B618" s="295"/>
      <c r="C618" s="293"/>
      <c r="D618" s="290" t="s">
        <v>340</v>
      </c>
      <c r="E618" s="291"/>
      <c r="F618" s="290" t="s">
        <v>340</v>
      </c>
      <c r="G618" s="291"/>
      <c r="H618" s="292" t="str">
        <f t="shared" si="27"/>
        <v>_</v>
      </c>
      <c r="I618" s="292" t="str">
        <f t="shared" si="28"/>
        <v>_</v>
      </c>
      <c r="J618" s="582">
        <f t="shared" si="29"/>
        <v>0</v>
      </c>
    </row>
    <row r="619" spans="1:10" ht="18" customHeight="1" x14ac:dyDescent="0.2">
      <c r="A619" s="299"/>
      <c r="B619" s="295"/>
      <c r="C619" s="293"/>
      <c r="D619" s="290" t="s">
        <v>340</v>
      </c>
      <c r="E619" s="291"/>
      <c r="F619" s="290" t="s">
        <v>340</v>
      </c>
      <c r="G619" s="291"/>
      <c r="H619" s="292" t="str">
        <f t="shared" si="27"/>
        <v>_</v>
      </c>
      <c r="I619" s="292" t="str">
        <f t="shared" si="28"/>
        <v>_</v>
      </c>
      <c r="J619" s="582">
        <f t="shared" si="29"/>
        <v>0</v>
      </c>
    </row>
    <row r="620" spans="1:10" ht="18" customHeight="1" x14ac:dyDescent="0.2">
      <c r="A620" s="299"/>
      <c r="B620" s="295"/>
      <c r="C620" s="293"/>
      <c r="D620" s="290" t="s">
        <v>340</v>
      </c>
      <c r="E620" s="291"/>
      <c r="F620" s="290" t="s">
        <v>340</v>
      </c>
      <c r="G620" s="291"/>
      <c r="H620" s="292" t="str">
        <f t="shared" si="27"/>
        <v>_</v>
      </c>
      <c r="I620" s="292" t="str">
        <f t="shared" si="28"/>
        <v>_</v>
      </c>
      <c r="J620" s="582">
        <f t="shared" si="29"/>
        <v>0</v>
      </c>
    </row>
    <row r="621" spans="1:10" ht="18" customHeight="1" x14ac:dyDescent="0.2">
      <c r="A621" s="299"/>
      <c r="B621" s="295"/>
      <c r="C621" s="293"/>
      <c r="D621" s="290" t="s">
        <v>340</v>
      </c>
      <c r="E621" s="291"/>
      <c r="F621" s="290" t="s">
        <v>340</v>
      </c>
      <c r="G621" s="291"/>
      <c r="H621" s="292" t="str">
        <f t="shared" si="27"/>
        <v>_</v>
      </c>
      <c r="I621" s="292" t="str">
        <f t="shared" si="28"/>
        <v>_</v>
      </c>
      <c r="J621" s="582">
        <f t="shared" si="29"/>
        <v>0</v>
      </c>
    </row>
    <row r="622" spans="1:10" ht="18" customHeight="1" x14ac:dyDescent="0.2">
      <c r="A622" s="299"/>
      <c r="B622" s="295"/>
      <c r="C622" s="293"/>
      <c r="D622" s="290" t="s">
        <v>340</v>
      </c>
      <c r="E622" s="291"/>
      <c r="F622" s="290" t="s">
        <v>340</v>
      </c>
      <c r="G622" s="291"/>
      <c r="H622" s="292" t="str">
        <f t="shared" si="27"/>
        <v>_</v>
      </c>
      <c r="I622" s="292" t="str">
        <f t="shared" si="28"/>
        <v>_</v>
      </c>
      <c r="J622" s="582">
        <f t="shared" si="29"/>
        <v>0</v>
      </c>
    </row>
    <row r="623" spans="1:10" ht="18" customHeight="1" x14ac:dyDescent="0.2">
      <c r="A623" s="299"/>
      <c r="B623" s="295"/>
      <c r="C623" s="293"/>
      <c r="D623" s="290" t="s">
        <v>340</v>
      </c>
      <c r="E623" s="291"/>
      <c r="F623" s="290" t="s">
        <v>340</v>
      </c>
      <c r="G623" s="291"/>
      <c r="H623" s="292" t="str">
        <f t="shared" si="27"/>
        <v>_</v>
      </c>
      <c r="I623" s="292" t="str">
        <f t="shared" si="28"/>
        <v>_</v>
      </c>
      <c r="J623" s="582">
        <f t="shared" si="29"/>
        <v>0</v>
      </c>
    </row>
    <row r="624" spans="1:10" ht="18" customHeight="1" x14ac:dyDescent="0.2">
      <c r="A624" s="299"/>
      <c r="B624" s="295"/>
      <c r="C624" s="293"/>
      <c r="D624" s="290" t="s">
        <v>340</v>
      </c>
      <c r="E624" s="291"/>
      <c r="F624" s="290" t="s">
        <v>340</v>
      </c>
      <c r="G624" s="291"/>
      <c r="H624" s="292" t="str">
        <f t="shared" si="27"/>
        <v>_</v>
      </c>
      <c r="I624" s="292" t="str">
        <f t="shared" si="28"/>
        <v>_</v>
      </c>
      <c r="J624" s="582">
        <f t="shared" si="29"/>
        <v>0</v>
      </c>
    </row>
    <row r="625" spans="1:10" ht="18" customHeight="1" x14ac:dyDescent="0.2">
      <c r="A625" s="299"/>
      <c r="B625" s="295"/>
      <c r="C625" s="293"/>
      <c r="D625" s="290" t="s">
        <v>340</v>
      </c>
      <c r="E625" s="291"/>
      <c r="F625" s="290" t="s">
        <v>340</v>
      </c>
      <c r="G625" s="291"/>
      <c r="H625" s="292" t="str">
        <f t="shared" si="27"/>
        <v>_</v>
      </c>
      <c r="I625" s="292" t="str">
        <f t="shared" si="28"/>
        <v>_</v>
      </c>
      <c r="J625" s="582">
        <f t="shared" si="29"/>
        <v>0</v>
      </c>
    </row>
    <row r="626" spans="1:10" ht="18" customHeight="1" x14ac:dyDescent="0.2">
      <c r="A626" s="299"/>
      <c r="B626" s="295"/>
      <c r="C626" s="293"/>
      <c r="D626" s="290" t="s">
        <v>340</v>
      </c>
      <c r="E626" s="291"/>
      <c r="F626" s="290" t="s">
        <v>340</v>
      </c>
      <c r="G626" s="291"/>
      <c r="H626" s="292" t="str">
        <f t="shared" si="27"/>
        <v>_</v>
      </c>
      <c r="I626" s="292" t="str">
        <f t="shared" si="28"/>
        <v>_</v>
      </c>
      <c r="J626" s="582">
        <f t="shared" si="29"/>
        <v>0</v>
      </c>
    </row>
    <row r="627" spans="1:10" ht="18" customHeight="1" x14ac:dyDescent="0.2">
      <c r="A627" s="299"/>
      <c r="B627" s="295"/>
      <c r="C627" s="293"/>
      <c r="D627" s="290" t="s">
        <v>340</v>
      </c>
      <c r="E627" s="291"/>
      <c r="F627" s="290" t="s">
        <v>340</v>
      </c>
      <c r="G627" s="291"/>
      <c r="H627" s="292" t="str">
        <f t="shared" si="27"/>
        <v>_</v>
      </c>
      <c r="I627" s="292" t="str">
        <f t="shared" si="28"/>
        <v>_</v>
      </c>
      <c r="J627" s="582">
        <f t="shared" si="29"/>
        <v>0</v>
      </c>
    </row>
    <row r="628" spans="1:10" ht="18" customHeight="1" x14ac:dyDescent="0.2">
      <c r="A628" s="299"/>
      <c r="B628" s="295"/>
      <c r="C628" s="293"/>
      <c r="D628" s="290" t="s">
        <v>340</v>
      </c>
      <c r="E628" s="291"/>
      <c r="F628" s="290" t="s">
        <v>340</v>
      </c>
      <c r="G628" s="291"/>
      <c r="H628" s="292" t="str">
        <f t="shared" si="27"/>
        <v>_</v>
      </c>
      <c r="I628" s="292" t="str">
        <f t="shared" si="28"/>
        <v>_</v>
      </c>
      <c r="J628" s="582">
        <f t="shared" si="29"/>
        <v>0</v>
      </c>
    </row>
    <row r="629" spans="1:10" ht="18" customHeight="1" x14ac:dyDescent="0.2">
      <c r="A629" s="299"/>
      <c r="B629" s="295"/>
      <c r="C629" s="293"/>
      <c r="D629" s="290" t="s">
        <v>340</v>
      </c>
      <c r="E629" s="291"/>
      <c r="F629" s="290" t="s">
        <v>340</v>
      </c>
      <c r="G629" s="291"/>
      <c r="H629" s="292" t="str">
        <f t="shared" si="27"/>
        <v>_</v>
      </c>
      <c r="I629" s="292" t="str">
        <f t="shared" si="28"/>
        <v>_</v>
      </c>
      <c r="J629" s="582">
        <f t="shared" si="29"/>
        <v>0</v>
      </c>
    </row>
    <row r="630" spans="1:10" ht="18" customHeight="1" x14ac:dyDescent="0.2">
      <c r="A630" s="299"/>
      <c r="B630" s="295"/>
      <c r="C630" s="293"/>
      <c r="D630" s="290" t="s">
        <v>340</v>
      </c>
      <c r="E630" s="291"/>
      <c r="F630" s="290" t="s">
        <v>340</v>
      </c>
      <c r="G630" s="291"/>
      <c r="H630" s="292" t="str">
        <f t="shared" si="27"/>
        <v>_</v>
      </c>
      <c r="I630" s="292" t="str">
        <f t="shared" si="28"/>
        <v>_</v>
      </c>
      <c r="J630" s="582">
        <f t="shared" si="29"/>
        <v>0</v>
      </c>
    </row>
    <row r="631" spans="1:10" ht="18" customHeight="1" x14ac:dyDescent="0.2">
      <c r="A631" s="299"/>
      <c r="B631" s="295"/>
      <c r="C631" s="293"/>
      <c r="D631" s="290" t="s">
        <v>340</v>
      </c>
      <c r="E631" s="291"/>
      <c r="F631" s="290" t="s">
        <v>340</v>
      </c>
      <c r="G631" s="291"/>
      <c r="H631" s="292" t="str">
        <f t="shared" si="27"/>
        <v>_</v>
      </c>
      <c r="I631" s="292" t="str">
        <f t="shared" si="28"/>
        <v>_</v>
      </c>
      <c r="J631" s="582">
        <f t="shared" si="29"/>
        <v>0</v>
      </c>
    </row>
    <row r="632" spans="1:10" ht="18" customHeight="1" x14ac:dyDescent="0.2">
      <c r="A632" s="299"/>
      <c r="B632" s="295"/>
      <c r="C632" s="293"/>
      <c r="D632" s="290" t="s">
        <v>340</v>
      </c>
      <c r="E632" s="291"/>
      <c r="F632" s="290" t="s">
        <v>340</v>
      </c>
      <c r="G632" s="291"/>
      <c r="H632" s="292" t="str">
        <f t="shared" si="27"/>
        <v>_</v>
      </c>
      <c r="I632" s="292" t="str">
        <f t="shared" si="28"/>
        <v>_</v>
      </c>
      <c r="J632" s="582">
        <f t="shared" si="29"/>
        <v>0</v>
      </c>
    </row>
    <row r="633" spans="1:10" ht="18" customHeight="1" x14ac:dyDescent="0.2">
      <c r="A633" s="299"/>
      <c r="B633" s="295"/>
      <c r="C633" s="293"/>
      <c r="D633" s="290" t="s">
        <v>340</v>
      </c>
      <c r="E633" s="291"/>
      <c r="F633" s="290" t="s">
        <v>340</v>
      </c>
      <c r="G633" s="291"/>
      <c r="H633" s="292" t="str">
        <f t="shared" si="27"/>
        <v>_</v>
      </c>
      <c r="I633" s="292" t="str">
        <f t="shared" si="28"/>
        <v>_</v>
      </c>
      <c r="J633" s="582">
        <f t="shared" si="29"/>
        <v>0</v>
      </c>
    </row>
    <row r="634" spans="1:10" ht="18" customHeight="1" x14ac:dyDescent="0.2">
      <c r="A634" s="299"/>
      <c r="B634" s="295"/>
      <c r="C634" s="293"/>
      <c r="D634" s="290" t="s">
        <v>340</v>
      </c>
      <c r="E634" s="291"/>
      <c r="F634" s="290" t="s">
        <v>340</v>
      </c>
      <c r="G634" s="291"/>
      <c r="H634" s="292" t="str">
        <f t="shared" si="27"/>
        <v>_</v>
      </c>
      <c r="I634" s="292" t="str">
        <f t="shared" si="28"/>
        <v>_</v>
      </c>
      <c r="J634" s="582">
        <f t="shared" si="29"/>
        <v>0</v>
      </c>
    </row>
    <row r="635" spans="1:10" ht="18" customHeight="1" x14ac:dyDescent="0.2">
      <c r="A635" s="299"/>
      <c r="B635" s="295"/>
      <c r="C635" s="293"/>
      <c r="D635" s="290" t="s">
        <v>340</v>
      </c>
      <c r="E635" s="291"/>
      <c r="F635" s="290" t="s">
        <v>340</v>
      </c>
      <c r="G635" s="291"/>
      <c r="H635" s="292" t="str">
        <f t="shared" si="27"/>
        <v>_</v>
      </c>
      <c r="I635" s="292" t="str">
        <f t="shared" si="28"/>
        <v>_</v>
      </c>
      <c r="J635" s="582">
        <f t="shared" si="29"/>
        <v>0</v>
      </c>
    </row>
    <row r="636" spans="1:10" ht="18" customHeight="1" x14ac:dyDescent="0.2">
      <c r="A636" s="299"/>
      <c r="B636" s="295"/>
      <c r="C636" s="293"/>
      <c r="D636" s="290" t="s">
        <v>340</v>
      </c>
      <c r="E636" s="291"/>
      <c r="F636" s="290" t="s">
        <v>340</v>
      </c>
      <c r="G636" s="291"/>
      <c r="H636" s="292" t="str">
        <f t="shared" si="27"/>
        <v>_</v>
      </c>
      <c r="I636" s="292" t="str">
        <f t="shared" si="28"/>
        <v>_</v>
      </c>
      <c r="J636" s="582">
        <f t="shared" si="29"/>
        <v>0</v>
      </c>
    </row>
    <row r="637" spans="1:10" ht="18" customHeight="1" x14ac:dyDescent="0.2">
      <c r="A637" s="299"/>
      <c r="B637" s="295"/>
      <c r="C637" s="293"/>
      <c r="D637" s="290" t="s">
        <v>340</v>
      </c>
      <c r="E637" s="291"/>
      <c r="F637" s="290" t="s">
        <v>340</v>
      </c>
      <c r="G637" s="291"/>
      <c r="H637" s="292" t="str">
        <f t="shared" si="27"/>
        <v>_</v>
      </c>
      <c r="I637" s="292" t="str">
        <f t="shared" si="28"/>
        <v>_</v>
      </c>
      <c r="J637" s="582">
        <f t="shared" si="29"/>
        <v>0</v>
      </c>
    </row>
    <row r="638" spans="1:10" ht="18" customHeight="1" x14ac:dyDescent="0.2">
      <c r="A638" s="299"/>
      <c r="B638" s="295"/>
      <c r="C638" s="293"/>
      <c r="D638" s="290" t="s">
        <v>340</v>
      </c>
      <c r="E638" s="291"/>
      <c r="F638" s="290" t="s">
        <v>340</v>
      </c>
      <c r="G638" s="291"/>
      <c r="H638" s="292" t="str">
        <f t="shared" si="27"/>
        <v>_</v>
      </c>
      <c r="I638" s="292" t="str">
        <f t="shared" si="28"/>
        <v>_</v>
      </c>
      <c r="J638" s="582">
        <f t="shared" si="29"/>
        <v>0</v>
      </c>
    </row>
    <row r="639" spans="1:10" ht="18" customHeight="1" x14ac:dyDescent="0.2">
      <c r="A639" s="299"/>
      <c r="B639" s="295"/>
      <c r="C639" s="293"/>
      <c r="D639" s="290" t="s">
        <v>340</v>
      </c>
      <c r="E639" s="291"/>
      <c r="F639" s="290" t="s">
        <v>340</v>
      </c>
      <c r="G639" s="291"/>
      <c r="H639" s="292" t="str">
        <f t="shared" si="27"/>
        <v>_</v>
      </c>
      <c r="I639" s="292" t="str">
        <f t="shared" si="28"/>
        <v>_</v>
      </c>
      <c r="J639" s="582">
        <f t="shared" si="29"/>
        <v>0</v>
      </c>
    </row>
    <row r="640" spans="1:10" ht="18" customHeight="1" x14ac:dyDescent="0.2">
      <c r="A640" s="299"/>
      <c r="B640" s="295"/>
      <c r="C640" s="293"/>
      <c r="D640" s="290" t="s">
        <v>340</v>
      </c>
      <c r="E640" s="291"/>
      <c r="F640" s="290" t="s">
        <v>340</v>
      </c>
      <c r="G640" s="291"/>
      <c r="H640" s="292" t="str">
        <f t="shared" si="27"/>
        <v>_</v>
      </c>
      <c r="I640" s="292" t="str">
        <f t="shared" si="28"/>
        <v>_</v>
      </c>
      <c r="J640" s="582">
        <f t="shared" si="29"/>
        <v>0</v>
      </c>
    </row>
    <row r="641" spans="1:10" ht="18" customHeight="1" x14ac:dyDescent="0.2">
      <c r="A641" s="299"/>
      <c r="B641" s="295"/>
      <c r="C641" s="293"/>
      <c r="D641" s="290" t="s">
        <v>340</v>
      </c>
      <c r="E641" s="291"/>
      <c r="F641" s="290" t="s">
        <v>340</v>
      </c>
      <c r="G641" s="291"/>
      <c r="H641" s="292" t="str">
        <f t="shared" si="27"/>
        <v>_</v>
      </c>
      <c r="I641" s="292" t="str">
        <f t="shared" si="28"/>
        <v>_</v>
      </c>
      <c r="J641" s="582">
        <f t="shared" si="29"/>
        <v>0</v>
      </c>
    </row>
    <row r="642" spans="1:10" ht="18" customHeight="1" x14ac:dyDescent="0.2">
      <c r="A642" s="299"/>
      <c r="B642" s="295"/>
      <c r="C642" s="293"/>
      <c r="D642" s="290" t="s">
        <v>340</v>
      </c>
      <c r="E642" s="291"/>
      <c r="F642" s="290" t="s">
        <v>340</v>
      </c>
      <c r="G642" s="291"/>
      <c r="H642" s="292" t="str">
        <f t="shared" si="27"/>
        <v>_</v>
      </c>
      <c r="I642" s="292" t="str">
        <f t="shared" si="28"/>
        <v>_</v>
      </c>
      <c r="J642" s="582">
        <f t="shared" si="29"/>
        <v>0</v>
      </c>
    </row>
    <row r="643" spans="1:10" ht="18" customHeight="1" x14ac:dyDescent="0.2">
      <c r="A643" s="299"/>
      <c r="B643" s="295"/>
      <c r="C643" s="293"/>
      <c r="D643" s="290" t="s">
        <v>340</v>
      </c>
      <c r="E643" s="291"/>
      <c r="F643" s="290" t="s">
        <v>340</v>
      </c>
      <c r="G643" s="291"/>
      <c r="H643" s="292" t="str">
        <f t="shared" si="27"/>
        <v>_</v>
      </c>
      <c r="I643" s="292" t="str">
        <f t="shared" si="28"/>
        <v>_</v>
      </c>
      <c r="J643" s="582">
        <f t="shared" si="29"/>
        <v>0</v>
      </c>
    </row>
    <row r="644" spans="1:10" ht="18" customHeight="1" x14ac:dyDescent="0.2">
      <c r="A644" s="299"/>
      <c r="B644" s="295"/>
      <c r="C644" s="293"/>
      <c r="D644" s="290" t="s">
        <v>340</v>
      </c>
      <c r="E644" s="291"/>
      <c r="F644" s="290" t="s">
        <v>340</v>
      </c>
      <c r="G644" s="291"/>
      <c r="H644" s="292" t="str">
        <f t="shared" si="27"/>
        <v>_</v>
      </c>
      <c r="I644" s="292" t="str">
        <f t="shared" si="28"/>
        <v>_</v>
      </c>
      <c r="J644" s="582">
        <f t="shared" si="29"/>
        <v>0</v>
      </c>
    </row>
    <row r="645" spans="1:10" ht="18" customHeight="1" x14ac:dyDescent="0.2">
      <c r="A645" s="299"/>
      <c r="B645" s="295"/>
      <c r="C645" s="293"/>
      <c r="D645" s="290" t="s">
        <v>340</v>
      </c>
      <c r="E645" s="291"/>
      <c r="F645" s="290" t="s">
        <v>340</v>
      </c>
      <c r="G645" s="291"/>
      <c r="H645" s="292" t="str">
        <f t="shared" si="27"/>
        <v>_</v>
      </c>
      <c r="I645" s="292" t="str">
        <f t="shared" si="28"/>
        <v>_</v>
      </c>
      <c r="J645" s="582">
        <f t="shared" si="29"/>
        <v>0</v>
      </c>
    </row>
    <row r="646" spans="1:10" ht="18" customHeight="1" x14ac:dyDescent="0.2">
      <c r="A646" s="299"/>
      <c r="B646" s="295"/>
      <c r="C646" s="293"/>
      <c r="D646" s="290" t="s">
        <v>340</v>
      </c>
      <c r="E646" s="291"/>
      <c r="F646" s="290" t="s">
        <v>340</v>
      </c>
      <c r="G646" s="291"/>
      <c r="H646" s="292" t="str">
        <f t="shared" ref="H646:H709" si="30">CONCATENATE(A646,"_",LEFT(E646,2))</f>
        <v>_</v>
      </c>
      <c r="I646" s="292" t="str">
        <f t="shared" ref="I646:I709" si="31">CONCATENATE(A646,"_",LEFT(G646, 2))</f>
        <v>_</v>
      </c>
      <c r="J646" s="582">
        <f t="shared" ref="J646:J709" si="32" xml:space="preserve"> J645+N(D646)-N(F646)</f>
        <v>0</v>
      </c>
    </row>
    <row r="647" spans="1:10" ht="18" customHeight="1" x14ac:dyDescent="0.2">
      <c r="A647" s="299"/>
      <c r="B647" s="295"/>
      <c r="C647" s="293"/>
      <c r="D647" s="290" t="s">
        <v>340</v>
      </c>
      <c r="E647" s="291"/>
      <c r="F647" s="290" t="s">
        <v>340</v>
      </c>
      <c r="G647" s="291"/>
      <c r="H647" s="292" t="str">
        <f t="shared" si="30"/>
        <v>_</v>
      </c>
      <c r="I647" s="292" t="str">
        <f t="shared" si="31"/>
        <v>_</v>
      </c>
      <c r="J647" s="582">
        <f t="shared" si="32"/>
        <v>0</v>
      </c>
    </row>
    <row r="648" spans="1:10" ht="18" customHeight="1" x14ac:dyDescent="0.2">
      <c r="A648" s="299"/>
      <c r="B648" s="295"/>
      <c r="C648" s="293"/>
      <c r="D648" s="290" t="s">
        <v>340</v>
      </c>
      <c r="E648" s="291"/>
      <c r="F648" s="290" t="s">
        <v>340</v>
      </c>
      <c r="G648" s="291"/>
      <c r="H648" s="292" t="str">
        <f t="shared" si="30"/>
        <v>_</v>
      </c>
      <c r="I648" s="292" t="str">
        <f t="shared" si="31"/>
        <v>_</v>
      </c>
      <c r="J648" s="582">
        <f t="shared" si="32"/>
        <v>0</v>
      </c>
    </row>
    <row r="649" spans="1:10" ht="18" customHeight="1" x14ac:dyDescent="0.2">
      <c r="A649" s="299"/>
      <c r="B649" s="295"/>
      <c r="C649" s="293"/>
      <c r="D649" s="290" t="s">
        <v>340</v>
      </c>
      <c r="E649" s="291"/>
      <c r="F649" s="290" t="s">
        <v>340</v>
      </c>
      <c r="G649" s="291"/>
      <c r="H649" s="292" t="str">
        <f t="shared" si="30"/>
        <v>_</v>
      </c>
      <c r="I649" s="292" t="str">
        <f t="shared" si="31"/>
        <v>_</v>
      </c>
      <c r="J649" s="582">
        <f t="shared" si="32"/>
        <v>0</v>
      </c>
    </row>
    <row r="650" spans="1:10" ht="18" customHeight="1" x14ac:dyDescent="0.2">
      <c r="A650" s="299"/>
      <c r="B650" s="295"/>
      <c r="C650" s="293"/>
      <c r="D650" s="290" t="s">
        <v>340</v>
      </c>
      <c r="E650" s="291"/>
      <c r="F650" s="290" t="s">
        <v>340</v>
      </c>
      <c r="G650" s="291"/>
      <c r="H650" s="292" t="str">
        <f t="shared" si="30"/>
        <v>_</v>
      </c>
      <c r="I650" s="292" t="str">
        <f t="shared" si="31"/>
        <v>_</v>
      </c>
      <c r="J650" s="582">
        <f t="shared" si="32"/>
        <v>0</v>
      </c>
    </row>
    <row r="651" spans="1:10" ht="18" customHeight="1" x14ac:dyDescent="0.2">
      <c r="A651" s="299"/>
      <c r="B651" s="295"/>
      <c r="C651" s="293"/>
      <c r="D651" s="290" t="s">
        <v>340</v>
      </c>
      <c r="E651" s="291"/>
      <c r="F651" s="290" t="s">
        <v>340</v>
      </c>
      <c r="G651" s="291"/>
      <c r="H651" s="292" t="str">
        <f t="shared" si="30"/>
        <v>_</v>
      </c>
      <c r="I651" s="292" t="str">
        <f t="shared" si="31"/>
        <v>_</v>
      </c>
      <c r="J651" s="582">
        <f t="shared" si="32"/>
        <v>0</v>
      </c>
    </row>
    <row r="652" spans="1:10" ht="18" customHeight="1" x14ac:dyDescent="0.2">
      <c r="A652" s="299"/>
      <c r="B652" s="295"/>
      <c r="C652" s="293"/>
      <c r="D652" s="290" t="s">
        <v>340</v>
      </c>
      <c r="E652" s="291"/>
      <c r="F652" s="290" t="s">
        <v>340</v>
      </c>
      <c r="G652" s="291"/>
      <c r="H652" s="292" t="str">
        <f t="shared" si="30"/>
        <v>_</v>
      </c>
      <c r="I652" s="292" t="str">
        <f t="shared" si="31"/>
        <v>_</v>
      </c>
      <c r="J652" s="582">
        <f t="shared" si="32"/>
        <v>0</v>
      </c>
    </row>
    <row r="653" spans="1:10" ht="18" customHeight="1" x14ac:dyDescent="0.2">
      <c r="A653" s="299"/>
      <c r="B653" s="295"/>
      <c r="C653" s="293"/>
      <c r="D653" s="290" t="s">
        <v>340</v>
      </c>
      <c r="E653" s="291"/>
      <c r="F653" s="290" t="s">
        <v>340</v>
      </c>
      <c r="G653" s="291"/>
      <c r="H653" s="292" t="str">
        <f t="shared" si="30"/>
        <v>_</v>
      </c>
      <c r="I653" s="292" t="str">
        <f t="shared" si="31"/>
        <v>_</v>
      </c>
      <c r="J653" s="582">
        <f t="shared" si="32"/>
        <v>0</v>
      </c>
    </row>
    <row r="654" spans="1:10" ht="18" customHeight="1" x14ac:dyDescent="0.2">
      <c r="A654" s="299"/>
      <c r="B654" s="295"/>
      <c r="C654" s="293"/>
      <c r="D654" s="290" t="s">
        <v>340</v>
      </c>
      <c r="E654" s="291"/>
      <c r="F654" s="290" t="s">
        <v>340</v>
      </c>
      <c r="G654" s="291"/>
      <c r="H654" s="292" t="str">
        <f t="shared" si="30"/>
        <v>_</v>
      </c>
      <c r="I654" s="292" t="str">
        <f t="shared" si="31"/>
        <v>_</v>
      </c>
      <c r="J654" s="582">
        <f t="shared" si="32"/>
        <v>0</v>
      </c>
    </row>
    <row r="655" spans="1:10" ht="18" customHeight="1" x14ac:dyDescent="0.2">
      <c r="A655" s="299"/>
      <c r="B655" s="295"/>
      <c r="C655" s="293"/>
      <c r="D655" s="290" t="s">
        <v>340</v>
      </c>
      <c r="E655" s="291"/>
      <c r="F655" s="290" t="s">
        <v>340</v>
      </c>
      <c r="G655" s="291"/>
      <c r="H655" s="292" t="str">
        <f t="shared" si="30"/>
        <v>_</v>
      </c>
      <c r="I655" s="292" t="str">
        <f t="shared" si="31"/>
        <v>_</v>
      </c>
      <c r="J655" s="582">
        <f t="shared" si="32"/>
        <v>0</v>
      </c>
    </row>
    <row r="656" spans="1:10" ht="18" customHeight="1" x14ac:dyDescent="0.2">
      <c r="A656" s="299"/>
      <c r="B656" s="295"/>
      <c r="C656" s="293"/>
      <c r="D656" s="290" t="s">
        <v>340</v>
      </c>
      <c r="E656" s="291"/>
      <c r="F656" s="290" t="s">
        <v>340</v>
      </c>
      <c r="G656" s="291"/>
      <c r="H656" s="292" t="str">
        <f t="shared" si="30"/>
        <v>_</v>
      </c>
      <c r="I656" s="292" t="str">
        <f t="shared" si="31"/>
        <v>_</v>
      </c>
      <c r="J656" s="582">
        <f t="shared" si="32"/>
        <v>0</v>
      </c>
    </row>
    <row r="657" spans="1:10" ht="18" customHeight="1" x14ac:dyDescent="0.2">
      <c r="A657" s="299"/>
      <c r="B657" s="295"/>
      <c r="C657" s="293"/>
      <c r="D657" s="290" t="s">
        <v>340</v>
      </c>
      <c r="E657" s="291"/>
      <c r="F657" s="290" t="s">
        <v>340</v>
      </c>
      <c r="G657" s="291"/>
      <c r="H657" s="292" t="str">
        <f t="shared" si="30"/>
        <v>_</v>
      </c>
      <c r="I657" s="292" t="str">
        <f t="shared" si="31"/>
        <v>_</v>
      </c>
      <c r="J657" s="582">
        <f t="shared" si="32"/>
        <v>0</v>
      </c>
    </row>
    <row r="658" spans="1:10" ht="18" customHeight="1" x14ac:dyDescent="0.2">
      <c r="A658" s="299"/>
      <c r="B658" s="295"/>
      <c r="C658" s="293"/>
      <c r="D658" s="290" t="s">
        <v>340</v>
      </c>
      <c r="E658" s="291"/>
      <c r="F658" s="290" t="s">
        <v>340</v>
      </c>
      <c r="G658" s="291"/>
      <c r="H658" s="292" t="str">
        <f t="shared" si="30"/>
        <v>_</v>
      </c>
      <c r="I658" s="292" t="str">
        <f t="shared" si="31"/>
        <v>_</v>
      </c>
      <c r="J658" s="582">
        <f t="shared" si="32"/>
        <v>0</v>
      </c>
    </row>
    <row r="659" spans="1:10" ht="18" customHeight="1" x14ac:dyDescent="0.2">
      <c r="A659" s="299"/>
      <c r="B659" s="295"/>
      <c r="C659" s="293"/>
      <c r="D659" s="290" t="s">
        <v>340</v>
      </c>
      <c r="E659" s="291"/>
      <c r="F659" s="290" t="s">
        <v>340</v>
      </c>
      <c r="G659" s="291"/>
      <c r="H659" s="292" t="str">
        <f t="shared" si="30"/>
        <v>_</v>
      </c>
      <c r="I659" s="292" t="str">
        <f t="shared" si="31"/>
        <v>_</v>
      </c>
      <c r="J659" s="582">
        <f t="shared" si="32"/>
        <v>0</v>
      </c>
    </row>
    <row r="660" spans="1:10" ht="18" customHeight="1" x14ac:dyDescent="0.2">
      <c r="A660" s="299"/>
      <c r="B660" s="295"/>
      <c r="C660" s="293"/>
      <c r="D660" s="290" t="s">
        <v>340</v>
      </c>
      <c r="E660" s="291"/>
      <c r="F660" s="290" t="s">
        <v>340</v>
      </c>
      <c r="G660" s="291"/>
      <c r="H660" s="292" t="str">
        <f t="shared" si="30"/>
        <v>_</v>
      </c>
      <c r="I660" s="292" t="str">
        <f t="shared" si="31"/>
        <v>_</v>
      </c>
      <c r="J660" s="582">
        <f t="shared" si="32"/>
        <v>0</v>
      </c>
    </row>
    <row r="661" spans="1:10" ht="18" customHeight="1" x14ac:dyDescent="0.2">
      <c r="A661" s="299"/>
      <c r="B661" s="295"/>
      <c r="C661" s="293"/>
      <c r="D661" s="290" t="s">
        <v>340</v>
      </c>
      <c r="E661" s="291"/>
      <c r="F661" s="290" t="s">
        <v>340</v>
      </c>
      <c r="G661" s="291"/>
      <c r="H661" s="292" t="str">
        <f t="shared" si="30"/>
        <v>_</v>
      </c>
      <c r="I661" s="292" t="str">
        <f t="shared" si="31"/>
        <v>_</v>
      </c>
      <c r="J661" s="582">
        <f t="shared" si="32"/>
        <v>0</v>
      </c>
    </row>
    <row r="662" spans="1:10" ht="18" customHeight="1" x14ac:dyDescent="0.2">
      <c r="A662" s="299"/>
      <c r="B662" s="295"/>
      <c r="C662" s="293"/>
      <c r="D662" s="290" t="s">
        <v>340</v>
      </c>
      <c r="E662" s="291"/>
      <c r="F662" s="290" t="s">
        <v>340</v>
      </c>
      <c r="G662" s="291"/>
      <c r="H662" s="292" t="str">
        <f t="shared" si="30"/>
        <v>_</v>
      </c>
      <c r="I662" s="292" t="str">
        <f t="shared" si="31"/>
        <v>_</v>
      </c>
      <c r="J662" s="582">
        <f t="shared" si="32"/>
        <v>0</v>
      </c>
    </row>
    <row r="663" spans="1:10" ht="18" customHeight="1" x14ac:dyDescent="0.2">
      <c r="A663" s="299"/>
      <c r="B663" s="295"/>
      <c r="C663" s="293"/>
      <c r="D663" s="290" t="s">
        <v>340</v>
      </c>
      <c r="E663" s="291"/>
      <c r="F663" s="290" t="s">
        <v>340</v>
      </c>
      <c r="G663" s="291"/>
      <c r="H663" s="292" t="str">
        <f t="shared" si="30"/>
        <v>_</v>
      </c>
      <c r="I663" s="292" t="str">
        <f t="shared" si="31"/>
        <v>_</v>
      </c>
      <c r="J663" s="582">
        <f t="shared" si="32"/>
        <v>0</v>
      </c>
    </row>
    <row r="664" spans="1:10" ht="18" customHeight="1" x14ac:dyDescent="0.2">
      <c r="A664" s="299"/>
      <c r="B664" s="295"/>
      <c r="C664" s="293"/>
      <c r="D664" s="290" t="s">
        <v>340</v>
      </c>
      <c r="E664" s="291"/>
      <c r="F664" s="290" t="s">
        <v>340</v>
      </c>
      <c r="G664" s="291"/>
      <c r="H664" s="292" t="str">
        <f t="shared" si="30"/>
        <v>_</v>
      </c>
      <c r="I664" s="292" t="str">
        <f t="shared" si="31"/>
        <v>_</v>
      </c>
      <c r="J664" s="582">
        <f t="shared" si="32"/>
        <v>0</v>
      </c>
    </row>
    <row r="665" spans="1:10" ht="18" customHeight="1" x14ac:dyDescent="0.2">
      <c r="A665" s="299"/>
      <c r="B665" s="295"/>
      <c r="C665" s="293"/>
      <c r="D665" s="290" t="s">
        <v>340</v>
      </c>
      <c r="E665" s="291"/>
      <c r="F665" s="290" t="s">
        <v>340</v>
      </c>
      <c r="G665" s="291"/>
      <c r="H665" s="292" t="str">
        <f t="shared" si="30"/>
        <v>_</v>
      </c>
      <c r="I665" s="292" t="str">
        <f t="shared" si="31"/>
        <v>_</v>
      </c>
      <c r="J665" s="582">
        <f t="shared" si="32"/>
        <v>0</v>
      </c>
    </row>
    <row r="666" spans="1:10" ht="18" customHeight="1" x14ac:dyDescent="0.2">
      <c r="A666" s="299"/>
      <c r="B666" s="295"/>
      <c r="C666" s="293"/>
      <c r="D666" s="290" t="s">
        <v>340</v>
      </c>
      <c r="E666" s="291"/>
      <c r="F666" s="290" t="s">
        <v>340</v>
      </c>
      <c r="G666" s="291"/>
      <c r="H666" s="292" t="str">
        <f t="shared" si="30"/>
        <v>_</v>
      </c>
      <c r="I666" s="292" t="str">
        <f t="shared" si="31"/>
        <v>_</v>
      </c>
      <c r="J666" s="582">
        <f t="shared" si="32"/>
        <v>0</v>
      </c>
    </row>
    <row r="667" spans="1:10" ht="18" customHeight="1" x14ac:dyDescent="0.2">
      <c r="A667" s="299"/>
      <c r="B667" s="295"/>
      <c r="C667" s="293"/>
      <c r="D667" s="290" t="s">
        <v>340</v>
      </c>
      <c r="E667" s="291"/>
      <c r="F667" s="290" t="s">
        <v>340</v>
      </c>
      <c r="G667" s="291"/>
      <c r="H667" s="292" t="str">
        <f t="shared" si="30"/>
        <v>_</v>
      </c>
      <c r="I667" s="292" t="str">
        <f t="shared" si="31"/>
        <v>_</v>
      </c>
      <c r="J667" s="582">
        <f t="shared" si="32"/>
        <v>0</v>
      </c>
    </row>
    <row r="668" spans="1:10" ht="18" customHeight="1" x14ac:dyDescent="0.2">
      <c r="A668" s="299"/>
      <c r="B668" s="295"/>
      <c r="C668" s="293"/>
      <c r="D668" s="290" t="s">
        <v>340</v>
      </c>
      <c r="E668" s="291"/>
      <c r="F668" s="290" t="s">
        <v>340</v>
      </c>
      <c r="G668" s="291"/>
      <c r="H668" s="292" t="str">
        <f t="shared" si="30"/>
        <v>_</v>
      </c>
      <c r="I668" s="292" t="str">
        <f t="shared" si="31"/>
        <v>_</v>
      </c>
      <c r="J668" s="582">
        <f t="shared" si="32"/>
        <v>0</v>
      </c>
    </row>
    <row r="669" spans="1:10" ht="18" customHeight="1" x14ac:dyDescent="0.2">
      <c r="A669" s="299"/>
      <c r="B669" s="295"/>
      <c r="C669" s="293"/>
      <c r="D669" s="290" t="s">
        <v>340</v>
      </c>
      <c r="E669" s="291"/>
      <c r="F669" s="290" t="s">
        <v>340</v>
      </c>
      <c r="G669" s="291"/>
      <c r="H669" s="292" t="str">
        <f t="shared" si="30"/>
        <v>_</v>
      </c>
      <c r="I669" s="292" t="str">
        <f t="shared" si="31"/>
        <v>_</v>
      </c>
      <c r="J669" s="582">
        <f t="shared" si="32"/>
        <v>0</v>
      </c>
    </row>
    <row r="670" spans="1:10" ht="18" customHeight="1" x14ac:dyDescent="0.2">
      <c r="A670" s="299"/>
      <c r="B670" s="295"/>
      <c r="C670" s="293"/>
      <c r="D670" s="290" t="s">
        <v>340</v>
      </c>
      <c r="E670" s="291"/>
      <c r="F670" s="290" t="s">
        <v>340</v>
      </c>
      <c r="G670" s="291"/>
      <c r="H670" s="292" t="str">
        <f t="shared" si="30"/>
        <v>_</v>
      </c>
      <c r="I670" s="292" t="str">
        <f t="shared" si="31"/>
        <v>_</v>
      </c>
      <c r="J670" s="582">
        <f t="shared" si="32"/>
        <v>0</v>
      </c>
    </row>
    <row r="671" spans="1:10" ht="18" customHeight="1" x14ac:dyDescent="0.2">
      <c r="A671" s="299"/>
      <c r="B671" s="295"/>
      <c r="C671" s="293"/>
      <c r="D671" s="290" t="s">
        <v>340</v>
      </c>
      <c r="E671" s="291"/>
      <c r="F671" s="290" t="s">
        <v>340</v>
      </c>
      <c r="G671" s="291"/>
      <c r="H671" s="292" t="str">
        <f t="shared" si="30"/>
        <v>_</v>
      </c>
      <c r="I671" s="292" t="str">
        <f t="shared" si="31"/>
        <v>_</v>
      </c>
      <c r="J671" s="582">
        <f t="shared" si="32"/>
        <v>0</v>
      </c>
    </row>
    <row r="672" spans="1:10" ht="18" customHeight="1" x14ac:dyDescent="0.2">
      <c r="A672" s="299"/>
      <c r="B672" s="295"/>
      <c r="C672" s="293"/>
      <c r="D672" s="290" t="s">
        <v>340</v>
      </c>
      <c r="E672" s="291"/>
      <c r="F672" s="290" t="s">
        <v>340</v>
      </c>
      <c r="G672" s="291"/>
      <c r="H672" s="292" t="str">
        <f t="shared" si="30"/>
        <v>_</v>
      </c>
      <c r="I672" s="292" t="str">
        <f t="shared" si="31"/>
        <v>_</v>
      </c>
      <c r="J672" s="582">
        <f t="shared" si="32"/>
        <v>0</v>
      </c>
    </row>
    <row r="673" spans="1:10" ht="18" customHeight="1" x14ac:dyDescent="0.2">
      <c r="A673" s="299"/>
      <c r="B673" s="295"/>
      <c r="C673" s="293"/>
      <c r="D673" s="290" t="s">
        <v>340</v>
      </c>
      <c r="E673" s="291"/>
      <c r="F673" s="290" t="s">
        <v>340</v>
      </c>
      <c r="G673" s="291"/>
      <c r="H673" s="292" t="str">
        <f t="shared" si="30"/>
        <v>_</v>
      </c>
      <c r="I673" s="292" t="str">
        <f t="shared" si="31"/>
        <v>_</v>
      </c>
      <c r="J673" s="582">
        <f t="shared" si="32"/>
        <v>0</v>
      </c>
    </row>
    <row r="674" spans="1:10" ht="18" customHeight="1" x14ac:dyDescent="0.2">
      <c r="A674" s="299"/>
      <c r="B674" s="295"/>
      <c r="C674" s="293"/>
      <c r="D674" s="290" t="s">
        <v>340</v>
      </c>
      <c r="E674" s="291"/>
      <c r="F674" s="290" t="s">
        <v>340</v>
      </c>
      <c r="G674" s="291"/>
      <c r="H674" s="292" t="str">
        <f t="shared" si="30"/>
        <v>_</v>
      </c>
      <c r="I674" s="292" t="str">
        <f t="shared" si="31"/>
        <v>_</v>
      </c>
      <c r="J674" s="582">
        <f t="shared" si="32"/>
        <v>0</v>
      </c>
    </row>
    <row r="675" spans="1:10" ht="18" customHeight="1" x14ac:dyDescent="0.2">
      <c r="A675" s="299"/>
      <c r="B675" s="295"/>
      <c r="C675" s="293"/>
      <c r="D675" s="290" t="s">
        <v>340</v>
      </c>
      <c r="E675" s="291"/>
      <c r="F675" s="290" t="s">
        <v>340</v>
      </c>
      <c r="G675" s="291"/>
      <c r="H675" s="292" t="str">
        <f t="shared" si="30"/>
        <v>_</v>
      </c>
      <c r="I675" s="292" t="str">
        <f t="shared" si="31"/>
        <v>_</v>
      </c>
      <c r="J675" s="582">
        <f t="shared" si="32"/>
        <v>0</v>
      </c>
    </row>
    <row r="676" spans="1:10" ht="18" customHeight="1" x14ac:dyDescent="0.2">
      <c r="A676" s="299"/>
      <c r="B676" s="295"/>
      <c r="C676" s="293"/>
      <c r="D676" s="290" t="s">
        <v>340</v>
      </c>
      <c r="E676" s="291"/>
      <c r="F676" s="290" t="s">
        <v>340</v>
      </c>
      <c r="G676" s="291"/>
      <c r="H676" s="292" t="str">
        <f t="shared" si="30"/>
        <v>_</v>
      </c>
      <c r="I676" s="292" t="str">
        <f t="shared" si="31"/>
        <v>_</v>
      </c>
      <c r="J676" s="582">
        <f t="shared" si="32"/>
        <v>0</v>
      </c>
    </row>
    <row r="677" spans="1:10" ht="18" customHeight="1" x14ac:dyDescent="0.2">
      <c r="A677" s="299"/>
      <c r="B677" s="295"/>
      <c r="C677" s="293"/>
      <c r="D677" s="290" t="s">
        <v>340</v>
      </c>
      <c r="E677" s="291"/>
      <c r="F677" s="290" t="s">
        <v>340</v>
      </c>
      <c r="G677" s="291"/>
      <c r="H677" s="292" t="str">
        <f t="shared" si="30"/>
        <v>_</v>
      </c>
      <c r="I677" s="292" t="str">
        <f t="shared" si="31"/>
        <v>_</v>
      </c>
      <c r="J677" s="582">
        <f t="shared" si="32"/>
        <v>0</v>
      </c>
    </row>
    <row r="678" spans="1:10" ht="18" customHeight="1" x14ac:dyDescent="0.2">
      <c r="A678" s="299"/>
      <c r="B678" s="295"/>
      <c r="C678" s="293"/>
      <c r="D678" s="290" t="s">
        <v>340</v>
      </c>
      <c r="E678" s="291"/>
      <c r="F678" s="290" t="s">
        <v>340</v>
      </c>
      <c r="G678" s="291"/>
      <c r="H678" s="292" t="str">
        <f t="shared" si="30"/>
        <v>_</v>
      </c>
      <c r="I678" s="292" t="str">
        <f t="shared" si="31"/>
        <v>_</v>
      </c>
      <c r="J678" s="582">
        <f t="shared" si="32"/>
        <v>0</v>
      </c>
    </row>
    <row r="679" spans="1:10" ht="18" customHeight="1" x14ac:dyDescent="0.2">
      <c r="A679" s="299"/>
      <c r="B679" s="295"/>
      <c r="C679" s="293"/>
      <c r="D679" s="290" t="s">
        <v>340</v>
      </c>
      <c r="E679" s="291"/>
      <c r="F679" s="290" t="s">
        <v>340</v>
      </c>
      <c r="G679" s="291"/>
      <c r="H679" s="292" t="str">
        <f t="shared" si="30"/>
        <v>_</v>
      </c>
      <c r="I679" s="292" t="str">
        <f t="shared" si="31"/>
        <v>_</v>
      </c>
      <c r="J679" s="582">
        <f t="shared" si="32"/>
        <v>0</v>
      </c>
    </row>
    <row r="680" spans="1:10" ht="18" customHeight="1" x14ac:dyDescent="0.2">
      <c r="A680" s="299"/>
      <c r="B680" s="295"/>
      <c r="C680" s="293"/>
      <c r="D680" s="290" t="s">
        <v>340</v>
      </c>
      <c r="E680" s="291"/>
      <c r="F680" s="290" t="s">
        <v>340</v>
      </c>
      <c r="G680" s="291"/>
      <c r="H680" s="292" t="str">
        <f t="shared" si="30"/>
        <v>_</v>
      </c>
      <c r="I680" s="292" t="str">
        <f t="shared" si="31"/>
        <v>_</v>
      </c>
      <c r="J680" s="582">
        <f t="shared" si="32"/>
        <v>0</v>
      </c>
    </row>
    <row r="681" spans="1:10" ht="18" customHeight="1" x14ac:dyDescent="0.2">
      <c r="A681" s="299"/>
      <c r="B681" s="295"/>
      <c r="C681" s="293"/>
      <c r="D681" s="290" t="s">
        <v>340</v>
      </c>
      <c r="E681" s="291"/>
      <c r="F681" s="290" t="s">
        <v>340</v>
      </c>
      <c r="G681" s="291"/>
      <c r="H681" s="292" t="str">
        <f t="shared" si="30"/>
        <v>_</v>
      </c>
      <c r="I681" s="292" t="str">
        <f t="shared" si="31"/>
        <v>_</v>
      </c>
      <c r="J681" s="582">
        <f t="shared" si="32"/>
        <v>0</v>
      </c>
    </row>
    <row r="682" spans="1:10" ht="18" customHeight="1" x14ac:dyDescent="0.2">
      <c r="A682" s="299"/>
      <c r="B682" s="295"/>
      <c r="C682" s="293"/>
      <c r="D682" s="290" t="s">
        <v>340</v>
      </c>
      <c r="E682" s="291"/>
      <c r="F682" s="290" t="s">
        <v>340</v>
      </c>
      <c r="G682" s="291"/>
      <c r="H682" s="292" t="str">
        <f t="shared" si="30"/>
        <v>_</v>
      </c>
      <c r="I682" s="292" t="str">
        <f t="shared" si="31"/>
        <v>_</v>
      </c>
      <c r="J682" s="582">
        <f t="shared" si="32"/>
        <v>0</v>
      </c>
    </row>
    <row r="683" spans="1:10" ht="18" customHeight="1" x14ac:dyDescent="0.2">
      <c r="A683" s="299"/>
      <c r="B683" s="295"/>
      <c r="C683" s="293"/>
      <c r="D683" s="290" t="s">
        <v>340</v>
      </c>
      <c r="E683" s="291"/>
      <c r="F683" s="290" t="s">
        <v>340</v>
      </c>
      <c r="G683" s="291"/>
      <c r="H683" s="292" t="str">
        <f t="shared" si="30"/>
        <v>_</v>
      </c>
      <c r="I683" s="292" t="str">
        <f t="shared" si="31"/>
        <v>_</v>
      </c>
      <c r="J683" s="582">
        <f t="shared" si="32"/>
        <v>0</v>
      </c>
    </row>
    <row r="684" spans="1:10" ht="18" customHeight="1" x14ac:dyDescent="0.2">
      <c r="A684" s="299"/>
      <c r="B684" s="295"/>
      <c r="C684" s="293"/>
      <c r="D684" s="290" t="s">
        <v>340</v>
      </c>
      <c r="E684" s="291"/>
      <c r="F684" s="290" t="s">
        <v>340</v>
      </c>
      <c r="G684" s="291"/>
      <c r="H684" s="292" t="str">
        <f t="shared" si="30"/>
        <v>_</v>
      </c>
      <c r="I684" s="292" t="str">
        <f t="shared" si="31"/>
        <v>_</v>
      </c>
      <c r="J684" s="582">
        <f t="shared" si="32"/>
        <v>0</v>
      </c>
    </row>
    <row r="685" spans="1:10" ht="18" customHeight="1" x14ac:dyDescent="0.2">
      <c r="A685" s="299"/>
      <c r="B685" s="295"/>
      <c r="C685" s="293"/>
      <c r="D685" s="290" t="s">
        <v>340</v>
      </c>
      <c r="E685" s="291"/>
      <c r="F685" s="290" t="s">
        <v>340</v>
      </c>
      <c r="G685" s="291"/>
      <c r="H685" s="292" t="str">
        <f t="shared" si="30"/>
        <v>_</v>
      </c>
      <c r="I685" s="292" t="str">
        <f t="shared" si="31"/>
        <v>_</v>
      </c>
      <c r="J685" s="582">
        <f t="shared" si="32"/>
        <v>0</v>
      </c>
    </row>
    <row r="686" spans="1:10" ht="18" customHeight="1" x14ac:dyDescent="0.2">
      <c r="A686" s="299"/>
      <c r="B686" s="295"/>
      <c r="C686" s="293"/>
      <c r="D686" s="290" t="s">
        <v>340</v>
      </c>
      <c r="E686" s="291"/>
      <c r="F686" s="290" t="s">
        <v>340</v>
      </c>
      <c r="G686" s="291"/>
      <c r="H686" s="292" t="str">
        <f t="shared" si="30"/>
        <v>_</v>
      </c>
      <c r="I686" s="292" t="str">
        <f t="shared" si="31"/>
        <v>_</v>
      </c>
      <c r="J686" s="582">
        <f t="shared" si="32"/>
        <v>0</v>
      </c>
    </row>
    <row r="687" spans="1:10" ht="18" customHeight="1" x14ac:dyDescent="0.2">
      <c r="A687" s="299"/>
      <c r="B687" s="295"/>
      <c r="C687" s="293"/>
      <c r="D687" s="290" t="s">
        <v>340</v>
      </c>
      <c r="E687" s="291"/>
      <c r="F687" s="290" t="s">
        <v>340</v>
      </c>
      <c r="G687" s="291"/>
      <c r="H687" s="292" t="str">
        <f t="shared" si="30"/>
        <v>_</v>
      </c>
      <c r="I687" s="292" t="str">
        <f t="shared" si="31"/>
        <v>_</v>
      </c>
      <c r="J687" s="582">
        <f t="shared" si="32"/>
        <v>0</v>
      </c>
    </row>
    <row r="688" spans="1:10" ht="18" customHeight="1" x14ac:dyDescent="0.2">
      <c r="A688" s="299"/>
      <c r="B688" s="295"/>
      <c r="C688" s="293"/>
      <c r="D688" s="290" t="s">
        <v>340</v>
      </c>
      <c r="E688" s="291"/>
      <c r="F688" s="290" t="s">
        <v>340</v>
      </c>
      <c r="G688" s="291"/>
      <c r="H688" s="292" t="str">
        <f t="shared" si="30"/>
        <v>_</v>
      </c>
      <c r="I688" s="292" t="str">
        <f t="shared" si="31"/>
        <v>_</v>
      </c>
      <c r="J688" s="582">
        <f t="shared" si="32"/>
        <v>0</v>
      </c>
    </row>
    <row r="689" spans="1:10" ht="18" customHeight="1" x14ac:dyDescent="0.2">
      <c r="A689" s="299"/>
      <c r="B689" s="295"/>
      <c r="C689" s="293"/>
      <c r="D689" s="290" t="s">
        <v>340</v>
      </c>
      <c r="E689" s="291"/>
      <c r="F689" s="290" t="s">
        <v>340</v>
      </c>
      <c r="G689" s="291"/>
      <c r="H689" s="292" t="str">
        <f t="shared" si="30"/>
        <v>_</v>
      </c>
      <c r="I689" s="292" t="str">
        <f t="shared" si="31"/>
        <v>_</v>
      </c>
      <c r="J689" s="582">
        <f t="shared" si="32"/>
        <v>0</v>
      </c>
    </row>
    <row r="690" spans="1:10" ht="18" customHeight="1" x14ac:dyDescent="0.2">
      <c r="A690" s="299"/>
      <c r="B690" s="295"/>
      <c r="C690" s="293"/>
      <c r="D690" s="290" t="s">
        <v>340</v>
      </c>
      <c r="E690" s="291"/>
      <c r="F690" s="290" t="s">
        <v>340</v>
      </c>
      <c r="G690" s="291"/>
      <c r="H690" s="292" t="str">
        <f t="shared" si="30"/>
        <v>_</v>
      </c>
      <c r="I690" s="292" t="str">
        <f t="shared" si="31"/>
        <v>_</v>
      </c>
      <c r="J690" s="582">
        <f t="shared" si="32"/>
        <v>0</v>
      </c>
    </row>
    <row r="691" spans="1:10" ht="18" customHeight="1" x14ac:dyDescent="0.2">
      <c r="A691" s="299"/>
      <c r="B691" s="295"/>
      <c r="C691" s="293"/>
      <c r="D691" s="290" t="s">
        <v>340</v>
      </c>
      <c r="E691" s="291"/>
      <c r="F691" s="290" t="s">
        <v>340</v>
      </c>
      <c r="G691" s="291"/>
      <c r="H691" s="292" t="str">
        <f t="shared" si="30"/>
        <v>_</v>
      </c>
      <c r="I691" s="292" t="str">
        <f t="shared" si="31"/>
        <v>_</v>
      </c>
      <c r="J691" s="582">
        <f t="shared" si="32"/>
        <v>0</v>
      </c>
    </row>
    <row r="692" spans="1:10" ht="18" customHeight="1" x14ac:dyDescent="0.2">
      <c r="A692" s="299"/>
      <c r="B692" s="295"/>
      <c r="C692" s="293"/>
      <c r="D692" s="290" t="s">
        <v>340</v>
      </c>
      <c r="E692" s="291"/>
      <c r="F692" s="290" t="s">
        <v>340</v>
      </c>
      <c r="G692" s="291"/>
      <c r="H692" s="292" t="str">
        <f t="shared" si="30"/>
        <v>_</v>
      </c>
      <c r="I692" s="292" t="str">
        <f t="shared" si="31"/>
        <v>_</v>
      </c>
      <c r="J692" s="582">
        <f t="shared" si="32"/>
        <v>0</v>
      </c>
    </row>
    <row r="693" spans="1:10" ht="18" customHeight="1" x14ac:dyDescent="0.2">
      <c r="A693" s="299"/>
      <c r="B693" s="295"/>
      <c r="C693" s="293"/>
      <c r="D693" s="290" t="s">
        <v>340</v>
      </c>
      <c r="E693" s="291"/>
      <c r="F693" s="290" t="s">
        <v>340</v>
      </c>
      <c r="G693" s="291"/>
      <c r="H693" s="292" t="str">
        <f t="shared" si="30"/>
        <v>_</v>
      </c>
      <c r="I693" s="292" t="str">
        <f t="shared" si="31"/>
        <v>_</v>
      </c>
      <c r="J693" s="582">
        <f t="shared" si="32"/>
        <v>0</v>
      </c>
    </row>
    <row r="694" spans="1:10" ht="18" customHeight="1" x14ac:dyDescent="0.2">
      <c r="A694" s="299"/>
      <c r="B694" s="295"/>
      <c r="C694" s="293"/>
      <c r="D694" s="290" t="s">
        <v>340</v>
      </c>
      <c r="E694" s="291"/>
      <c r="F694" s="290" t="s">
        <v>340</v>
      </c>
      <c r="G694" s="291"/>
      <c r="H694" s="292" t="str">
        <f t="shared" si="30"/>
        <v>_</v>
      </c>
      <c r="I694" s="292" t="str">
        <f t="shared" si="31"/>
        <v>_</v>
      </c>
      <c r="J694" s="582">
        <f t="shared" si="32"/>
        <v>0</v>
      </c>
    </row>
    <row r="695" spans="1:10" ht="18" customHeight="1" x14ac:dyDescent="0.2">
      <c r="A695" s="299"/>
      <c r="B695" s="295"/>
      <c r="C695" s="293"/>
      <c r="D695" s="290" t="s">
        <v>340</v>
      </c>
      <c r="E695" s="291"/>
      <c r="F695" s="290" t="s">
        <v>340</v>
      </c>
      <c r="G695" s="291"/>
      <c r="H695" s="292" t="str">
        <f t="shared" si="30"/>
        <v>_</v>
      </c>
      <c r="I695" s="292" t="str">
        <f t="shared" si="31"/>
        <v>_</v>
      </c>
      <c r="J695" s="582">
        <f t="shared" si="32"/>
        <v>0</v>
      </c>
    </row>
    <row r="696" spans="1:10" ht="18" customHeight="1" x14ac:dyDescent="0.2">
      <c r="A696" s="299"/>
      <c r="B696" s="295"/>
      <c r="C696" s="293"/>
      <c r="D696" s="290" t="s">
        <v>340</v>
      </c>
      <c r="E696" s="291"/>
      <c r="F696" s="290" t="s">
        <v>340</v>
      </c>
      <c r="G696" s="291"/>
      <c r="H696" s="292" t="str">
        <f t="shared" si="30"/>
        <v>_</v>
      </c>
      <c r="I696" s="292" t="str">
        <f t="shared" si="31"/>
        <v>_</v>
      </c>
      <c r="J696" s="582">
        <f t="shared" si="32"/>
        <v>0</v>
      </c>
    </row>
    <row r="697" spans="1:10" ht="18" customHeight="1" x14ac:dyDescent="0.2">
      <c r="A697" s="299"/>
      <c r="B697" s="295"/>
      <c r="C697" s="293"/>
      <c r="D697" s="290" t="s">
        <v>340</v>
      </c>
      <c r="E697" s="291"/>
      <c r="F697" s="290" t="s">
        <v>340</v>
      </c>
      <c r="G697" s="291"/>
      <c r="H697" s="292" t="str">
        <f t="shared" si="30"/>
        <v>_</v>
      </c>
      <c r="I697" s="292" t="str">
        <f t="shared" si="31"/>
        <v>_</v>
      </c>
      <c r="J697" s="582">
        <f t="shared" si="32"/>
        <v>0</v>
      </c>
    </row>
    <row r="698" spans="1:10" ht="18" customHeight="1" x14ac:dyDescent="0.2">
      <c r="A698" s="299"/>
      <c r="B698" s="295"/>
      <c r="C698" s="293"/>
      <c r="D698" s="290" t="s">
        <v>340</v>
      </c>
      <c r="E698" s="291"/>
      <c r="F698" s="290" t="s">
        <v>340</v>
      </c>
      <c r="G698" s="291"/>
      <c r="H698" s="292" t="str">
        <f t="shared" si="30"/>
        <v>_</v>
      </c>
      <c r="I698" s="292" t="str">
        <f t="shared" si="31"/>
        <v>_</v>
      </c>
      <c r="J698" s="582">
        <f t="shared" si="32"/>
        <v>0</v>
      </c>
    </row>
    <row r="699" spans="1:10" ht="18" customHeight="1" x14ac:dyDescent="0.2">
      <c r="A699" s="299"/>
      <c r="B699" s="295"/>
      <c r="C699" s="293"/>
      <c r="D699" s="290" t="s">
        <v>340</v>
      </c>
      <c r="E699" s="291"/>
      <c r="F699" s="290" t="s">
        <v>340</v>
      </c>
      <c r="G699" s="291"/>
      <c r="H699" s="292" t="str">
        <f t="shared" si="30"/>
        <v>_</v>
      </c>
      <c r="I699" s="292" t="str">
        <f t="shared" si="31"/>
        <v>_</v>
      </c>
      <c r="J699" s="582">
        <f t="shared" si="32"/>
        <v>0</v>
      </c>
    </row>
    <row r="700" spans="1:10" ht="18" customHeight="1" x14ac:dyDescent="0.2">
      <c r="A700" s="299"/>
      <c r="B700" s="295"/>
      <c r="C700" s="293"/>
      <c r="D700" s="290" t="s">
        <v>340</v>
      </c>
      <c r="E700" s="291"/>
      <c r="F700" s="290" t="s">
        <v>340</v>
      </c>
      <c r="G700" s="291"/>
      <c r="H700" s="292" t="str">
        <f t="shared" si="30"/>
        <v>_</v>
      </c>
      <c r="I700" s="292" t="str">
        <f t="shared" si="31"/>
        <v>_</v>
      </c>
      <c r="J700" s="582">
        <f t="shared" si="32"/>
        <v>0</v>
      </c>
    </row>
    <row r="701" spans="1:10" ht="18" customHeight="1" x14ac:dyDescent="0.2">
      <c r="A701" s="299"/>
      <c r="B701" s="295"/>
      <c r="C701" s="293"/>
      <c r="D701" s="290" t="s">
        <v>340</v>
      </c>
      <c r="E701" s="291"/>
      <c r="F701" s="290" t="s">
        <v>340</v>
      </c>
      <c r="G701" s="291"/>
      <c r="H701" s="292" t="str">
        <f t="shared" si="30"/>
        <v>_</v>
      </c>
      <c r="I701" s="292" t="str">
        <f t="shared" si="31"/>
        <v>_</v>
      </c>
      <c r="J701" s="582">
        <f t="shared" si="32"/>
        <v>0</v>
      </c>
    </row>
    <row r="702" spans="1:10" ht="18" customHeight="1" x14ac:dyDescent="0.2">
      <c r="A702" s="299"/>
      <c r="B702" s="295"/>
      <c r="C702" s="293"/>
      <c r="D702" s="290" t="s">
        <v>340</v>
      </c>
      <c r="E702" s="291"/>
      <c r="F702" s="290" t="s">
        <v>340</v>
      </c>
      <c r="G702" s="291"/>
      <c r="H702" s="292" t="str">
        <f t="shared" si="30"/>
        <v>_</v>
      </c>
      <c r="I702" s="292" t="str">
        <f t="shared" si="31"/>
        <v>_</v>
      </c>
      <c r="J702" s="582">
        <f t="shared" si="32"/>
        <v>0</v>
      </c>
    </row>
    <row r="703" spans="1:10" ht="18" customHeight="1" x14ac:dyDescent="0.2">
      <c r="A703" s="299"/>
      <c r="B703" s="295"/>
      <c r="C703" s="293"/>
      <c r="D703" s="290" t="s">
        <v>340</v>
      </c>
      <c r="E703" s="291"/>
      <c r="F703" s="290" t="s">
        <v>340</v>
      </c>
      <c r="G703" s="291"/>
      <c r="H703" s="292" t="str">
        <f t="shared" si="30"/>
        <v>_</v>
      </c>
      <c r="I703" s="292" t="str">
        <f t="shared" si="31"/>
        <v>_</v>
      </c>
      <c r="J703" s="582">
        <f t="shared" si="32"/>
        <v>0</v>
      </c>
    </row>
    <row r="704" spans="1:10" ht="18" customHeight="1" x14ac:dyDescent="0.2">
      <c r="A704" s="299"/>
      <c r="B704" s="295"/>
      <c r="C704" s="293"/>
      <c r="D704" s="290" t="s">
        <v>340</v>
      </c>
      <c r="E704" s="291"/>
      <c r="F704" s="290" t="s">
        <v>340</v>
      </c>
      <c r="G704" s="291"/>
      <c r="H704" s="292" t="str">
        <f t="shared" si="30"/>
        <v>_</v>
      </c>
      <c r="I704" s="292" t="str">
        <f t="shared" si="31"/>
        <v>_</v>
      </c>
      <c r="J704" s="582">
        <f t="shared" si="32"/>
        <v>0</v>
      </c>
    </row>
    <row r="705" spans="1:10" ht="18" customHeight="1" x14ac:dyDescent="0.2">
      <c r="A705" s="299"/>
      <c r="B705" s="295"/>
      <c r="C705" s="293"/>
      <c r="D705" s="290" t="s">
        <v>340</v>
      </c>
      <c r="E705" s="291"/>
      <c r="F705" s="290" t="s">
        <v>340</v>
      </c>
      <c r="G705" s="291"/>
      <c r="H705" s="292" t="str">
        <f t="shared" si="30"/>
        <v>_</v>
      </c>
      <c r="I705" s="292" t="str">
        <f t="shared" si="31"/>
        <v>_</v>
      </c>
      <c r="J705" s="582">
        <f t="shared" si="32"/>
        <v>0</v>
      </c>
    </row>
    <row r="706" spans="1:10" ht="18" customHeight="1" x14ac:dyDescent="0.2">
      <c r="A706" s="299"/>
      <c r="B706" s="295"/>
      <c r="C706" s="293"/>
      <c r="D706" s="290" t="s">
        <v>340</v>
      </c>
      <c r="E706" s="291"/>
      <c r="F706" s="290" t="s">
        <v>340</v>
      </c>
      <c r="G706" s="291"/>
      <c r="H706" s="292" t="str">
        <f t="shared" si="30"/>
        <v>_</v>
      </c>
      <c r="I706" s="292" t="str">
        <f t="shared" si="31"/>
        <v>_</v>
      </c>
      <c r="J706" s="582">
        <f t="shared" si="32"/>
        <v>0</v>
      </c>
    </row>
    <row r="707" spans="1:10" ht="18" customHeight="1" x14ac:dyDescent="0.2">
      <c r="A707" s="299"/>
      <c r="B707" s="295"/>
      <c r="C707" s="293"/>
      <c r="D707" s="290" t="s">
        <v>340</v>
      </c>
      <c r="E707" s="291"/>
      <c r="F707" s="290" t="s">
        <v>340</v>
      </c>
      <c r="G707" s="291"/>
      <c r="H707" s="292" t="str">
        <f t="shared" si="30"/>
        <v>_</v>
      </c>
      <c r="I707" s="292" t="str">
        <f t="shared" si="31"/>
        <v>_</v>
      </c>
      <c r="J707" s="582">
        <f t="shared" si="32"/>
        <v>0</v>
      </c>
    </row>
    <row r="708" spans="1:10" ht="18" customHeight="1" x14ac:dyDescent="0.2">
      <c r="A708" s="299"/>
      <c r="B708" s="295"/>
      <c r="C708" s="293"/>
      <c r="D708" s="290" t="s">
        <v>340</v>
      </c>
      <c r="E708" s="291"/>
      <c r="F708" s="290" t="s">
        <v>340</v>
      </c>
      <c r="G708" s="291"/>
      <c r="H708" s="292" t="str">
        <f t="shared" si="30"/>
        <v>_</v>
      </c>
      <c r="I708" s="292" t="str">
        <f t="shared" si="31"/>
        <v>_</v>
      </c>
      <c r="J708" s="582">
        <f t="shared" si="32"/>
        <v>0</v>
      </c>
    </row>
    <row r="709" spans="1:10" ht="18" customHeight="1" x14ac:dyDescent="0.2">
      <c r="A709" s="299"/>
      <c r="B709" s="295"/>
      <c r="C709" s="293"/>
      <c r="D709" s="290" t="s">
        <v>340</v>
      </c>
      <c r="E709" s="291"/>
      <c r="F709" s="290" t="s">
        <v>340</v>
      </c>
      <c r="G709" s="291"/>
      <c r="H709" s="292" t="str">
        <f t="shared" si="30"/>
        <v>_</v>
      </c>
      <c r="I709" s="292" t="str">
        <f t="shared" si="31"/>
        <v>_</v>
      </c>
      <c r="J709" s="582">
        <f t="shared" si="32"/>
        <v>0</v>
      </c>
    </row>
    <row r="710" spans="1:10" ht="18" customHeight="1" x14ac:dyDescent="0.2">
      <c r="A710" s="299"/>
      <c r="B710" s="295"/>
      <c r="C710" s="293"/>
      <c r="D710" s="290" t="s">
        <v>340</v>
      </c>
      <c r="E710" s="291"/>
      <c r="F710" s="290" t="s">
        <v>340</v>
      </c>
      <c r="G710" s="291"/>
      <c r="H710" s="292" t="str">
        <f t="shared" ref="H710:H773" si="33">CONCATENATE(A710,"_",LEFT(E710,2))</f>
        <v>_</v>
      </c>
      <c r="I710" s="292" t="str">
        <f t="shared" ref="I710:I773" si="34">CONCATENATE(A710,"_",LEFT(G710, 2))</f>
        <v>_</v>
      </c>
      <c r="J710" s="582">
        <f t="shared" ref="J710:J773" si="35" xml:space="preserve"> J709+N(D710)-N(F710)</f>
        <v>0</v>
      </c>
    </row>
    <row r="711" spans="1:10" ht="18" customHeight="1" x14ac:dyDescent="0.2">
      <c r="A711" s="299"/>
      <c r="B711" s="295"/>
      <c r="C711" s="293"/>
      <c r="D711" s="290" t="s">
        <v>340</v>
      </c>
      <c r="E711" s="291"/>
      <c r="F711" s="290" t="s">
        <v>340</v>
      </c>
      <c r="G711" s="291"/>
      <c r="H711" s="292" t="str">
        <f t="shared" si="33"/>
        <v>_</v>
      </c>
      <c r="I711" s="292" t="str">
        <f t="shared" si="34"/>
        <v>_</v>
      </c>
      <c r="J711" s="582">
        <f t="shared" si="35"/>
        <v>0</v>
      </c>
    </row>
    <row r="712" spans="1:10" ht="18" customHeight="1" x14ac:dyDescent="0.2">
      <c r="A712" s="299"/>
      <c r="B712" s="295"/>
      <c r="C712" s="293"/>
      <c r="D712" s="290" t="s">
        <v>340</v>
      </c>
      <c r="E712" s="291"/>
      <c r="F712" s="290" t="s">
        <v>340</v>
      </c>
      <c r="G712" s="291"/>
      <c r="H712" s="292" t="str">
        <f t="shared" si="33"/>
        <v>_</v>
      </c>
      <c r="I712" s="292" t="str">
        <f t="shared" si="34"/>
        <v>_</v>
      </c>
      <c r="J712" s="582">
        <f t="shared" si="35"/>
        <v>0</v>
      </c>
    </row>
    <row r="713" spans="1:10" ht="18" customHeight="1" x14ac:dyDescent="0.2">
      <c r="A713" s="299"/>
      <c r="B713" s="295"/>
      <c r="C713" s="293"/>
      <c r="D713" s="290" t="s">
        <v>340</v>
      </c>
      <c r="E713" s="291"/>
      <c r="F713" s="290" t="s">
        <v>340</v>
      </c>
      <c r="G713" s="291"/>
      <c r="H713" s="292" t="str">
        <f t="shared" si="33"/>
        <v>_</v>
      </c>
      <c r="I713" s="292" t="str">
        <f t="shared" si="34"/>
        <v>_</v>
      </c>
      <c r="J713" s="582">
        <f t="shared" si="35"/>
        <v>0</v>
      </c>
    </row>
    <row r="714" spans="1:10" ht="18" customHeight="1" x14ac:dyDescent="0.2">
      <c r="A714" s="299"/>
      <c r="B714" s="295"/>
      <c r="C714" s="293"/>
      <c r="D714" s="290" t="s">
        <v>340</v>
      </c>
      <c r="E714" s="291"/>
      <c r="F714" s="290" t="s">
        <v>340</v>
      </c>
      <c r="G714" s="291"/>
      <c r="H714" s="292" t="str">
        <f t="shared" si="33"/>
        <v>_</v>
      </c>
      <c r="I714" s="292" t="str">
        <f t="shared" si="34"/>
        <v>_</v>
      </c>
      <c r="J714" s="582">
        <f t="shared" si="35"/>
        <v>0</v>
      </c>
    </row>
    <row r="715" spans="1:10" ht="18" customHeight="1" x14ac:dyDescent="0.2">
      <c r="A715" s="299"/>
      <c r="B715" s="295"/>
      <c r="C715" s="293"/>
      <c r="D715" s="290" t="s">
        <v>340</v>
      </c>
      <c r="E715" s="291"/>
      <c r="F715" s="290" t="s">
        <v>340</v>
      </c>
      <c r="G715" s="291"/>
      <c r="H715" s="292" t="str">
        <f t="shared" si="33"/>
        <v>_</v>
      </c>
      <c r="I715" s="292" t="str">
        <f t="shared" si="34"/>
        <v>_</v>
      </c>
      <c r="J715" s="582">
        <f t="shared" si="35"/>
        <v>0</v>
      </c>
    </row>
    <row r="716" spans="1:10" ht="18" customHeight="1" x14ac:dyDescent="0.2">
      <c r="A716" s="299"/>
      <c r="B716" s="295"/>
      <c r="C716" s="293"/>
      <c r="D716" s="290" t="s">
        <v>340</v>
      </c>
      <c r="E716" s="291"/>
      <c r="F716" s="290" t="s">
        <v>340</v>
      </c>
      <c r="G716" s="291"/>
      <c r="H716" s="292" t="str">
        <f t="shared" si="33"/>
        <v>_</v>
      </c>
      <c r="I716" s="292" t="str">
        <f t="shared" si="34"/>
        <v>_</v>
      </c>
      <c r="J716" s="582">
        <f t="shared" si="35"/>
        <v>0</v>
      </c>
    </row>
    <row r="717" spans="1:10" ht="18" customHeight="1" x14ac:dyDescent="0.2">
      <c r="A717" s="299"/>
      <c r="B717" s="295"/>
      <c r="C717" s="293"/>
      <c r="D717" s="290" t="s">
        <v>340</v>
      </c>
      <c r="E717" s="291"/>
      <c r="F717" s="290" t="s">
        <v>340</v>
      </c>
      <c r="G717" s="291"/>
      <c r="H717" s="292" t="str">
        <f t="shared" si="33"/>
        <v>_</v>
      </c>
      <c r="I717" s="292" t="str">
        <f t="shared" si="34"/>
        <v>_</v>
      </c>
      <c r="J717" s="582">
        <f t="shared" si="35"/>
        <v>0</v>
      </c>
    </row>
    <row r="718" spans="1:10" ht="18" customHeight="1" x14ac:dyDescent="0.2">
      <c r="A718" s="299"/>
      <c r="B718" s="295"/>
      <c r="C718" s="293"/>
      <c r="D718" s="290" t="s">
        <v>340</v>
      </c>
      <c r="E718" s="291"/>
      <c r="F718" s="290" t="s">
        <v>340</v>
      </c>
      <c r="G718" s="291"/>
      <c r="H718" s="292" t="str">
        <f t="shared" si="33"/>
        <v>_</v>
      </c>
      <c r="I718" s="292" t="str">
        <f t="shared" si="34"/>
        <v>_</v>
      </c>
      <c r="J718" s="582">
        <f t="shared" si="35"/>
        <v>0</v>
      </c>
    </row>
    <row r="719" spans="1:10" ht="18" customHeight="1" x14ac:dyDescent="0.2">
      <c r="A719" s="299"/>
      <c r="B719" s="295"/>
      <c r="C719" s="293"/>
      <c r="D719" s="290" t="s">
        <v>340</v>
      </c>
      <c r="E719" s="291"/>
      <c r="F719" s="290" t="s">
        <v>340</v>
      </c>
      <c r="G719" s="291"/>
      <c r="H719" s="292" t="str">
        <f t="shared" si="33"/>
        <v>_</v>
      </c>
      <c r="I719" s="292" t="str">
        <f t="shared" si="34"/>
        <v>_</v>
      </c>
      <c r="J719" s="582">
        <f t="shared" si="35"/>
        <v>0</v>
      </c>
    </row>
    <row r="720" spans="1:10" ht="18" customHeight="1" x14ac:dyDescent="0.2">
      <c r="A720" s="299"/>
      <c r="B720" s="295"/>
      <c r="C720" s="293"/>
      <c r="D720" s="290" t="s">
        <v>340</v>
      </c>
      <c r="E720" s="291"/>
      <c r="F720" s="290" t="s">
        <v>340</v>
      </c>
      <c r="G720" s="291"/>
      <c r="H720" s="292" t="str">
        <f t="shared" si="33"/>
        <v>_</v>
      </c>
      <c r="I720" s="292" t="str">
        <f t="shared" si="34"/>
        <v>_</v>
      </c>
      <c r="J720" s="582">
        <f t="shared" si="35"/>
        <v>0</v>
      </c>
    </row>
    <row r="721" spans="1:10" ht="18" customHeight="1" x14ac:dyDescent="0.2">
      <c r="A721" s="299"/>
      <c r="B721" s="295"/>
      <c r="C721" s="293"/>
      <c r="D721" s="290" t="s">
        <v>340</v>
      </c>
      <c r="E721" s="291"/>
      <c r="F721" s="290" t="s">
        <v>340</v>
      </c>
      <c r="G721" s="291"/>
      <c r="H721" s="292" t="str">
        <f t="shared" si="33"/>
        <v>_</v>
      </c>
      <c r="I721" s="292" t="str">
        <f t="shared" si="34"/>
        <v>_</v>
      </c>
      <c r="J721" s="582">
        <f t="shared" si="35"/>
        <v>0</v>
      </c>
    </row>
    <row r="722" spans="1:10" ht="18" customHeight="1" x14ac:dyDescent="0.2">
      <c r="A722" s="299"/>
      <c r="B722" s="295"/>
      <c r="C722" s="293"/>
      <c r="D722" s="290" t="s">
        <v>340</v>
      </c>
      <c r="E722" s="291"/>
      <c r="F722" s="290" t="s">
        <v>340</v>
      </c>
      <c r="G722" s="291"/>
      <c r="H722" s="292" t="str">
        <f t="shared" si="33"/>
        <v>_</v>
      </c>
      <c r="I722" s="292" t="str">
        <f t="shared" si="34"/>
        <v>_</v>
      </c>
      <c r="J722" s="582">
        <f t="shared" si="35"/>
        <v>0</v>
      </c>
    </row>
    <row r="723" spans="1:10" ht="18" customHeight="1" x14ac:dyDescent="0.2">
      <c r="A723" s="299"/>
      <c r="B723" s="295"/>
      <c r="C723" s="293"/>
      <c r="D723" s="290" t="s">
        <v>340</v>
      </c>
      <c r="E723" s="291"/>
      <c r="F723" s="290" t="s">
        <v>340</v>
      </c>
      <c r="G723" s="291"/>
      <c r="H723" s="292" t="str">
        <f t="shared" si="33"/>
        <v>_</v>
      </c>
      <c r="I723" s="292" t="str">
        <f t="shared" si="34"/>
        <v>_</v>
      </c>
      <c r="J723" s="582">
        <f t="shared" si="35"/>
        <v>0</v>
      </c>
    </row>
    <row r="724" spans="1:10" ht="18" customHeight="1" x14ac:dyDescent="0.2">
      <c r="A724" s="299"/>
      <c r="B724" s="295"/>
      <c r="C724" s="293"/>
      <c r="D724" s="290" t="s">
        <v>340</v>
      </c>
      <c r="E724" s="291"/>
      <c r="F724" s="290" t="s">
        <v>340</v>
      </c>
      <c r="G724" s="291"/>
      <c r="H724" s="292" t="str">
        <f t="shared" si="33"/>
        <v>_</v>
      </c>
      <c r="I724" s="292" t="str">
        <f t="shared" si="34"/>
        <v>_</v>
      </c>
      <c r="J724" s="582">
        <f t="shared" si="35"/>
        <v>0</v>
      </c>
    </row>
    <row r="725" spans="1:10" ht="18" customHeight="1" x14ac:dyDescent="0.2">
      <c r="A725" s="299"/>
      <c r="B725" s="295"/>
      <c r="C725" s="293"/>
      <c r="D725" s="290" t="s">
        <v>340</v>
      </c>
      <c r="E725" s="291"/>
      <c r="F725" s="290" t="s">
        <v>340</v>
      </c>
      <c r="G725" s="291"/>
      <c r="H725" s="292" t="str">
        <f t="shared" si="33"/>
        <v>_</v>
      </c>
      <c r="I725" s="292" t="str">
        <f t="shared" si="34"/>
        <v>_</v>
      </c>
      <c r="J725" s="582">
        <f t="shared" si="35"/>
        <v>0</v>
      </c>
    </row>
    <row r="726" spans="1:10" ht="18" customHeight="1" x14ac:dyDescent="0.2">
      <c r="A726" s="299"/>
      <c r="B726" s="295"/>
      <c r="C726" s="293"/>
      <c r="D726" s="290" t="s">
        <v>340</v>
      </c>
      <c r="E726" s="291"/>
      <c r="F726" s="290" t="s">
        <v>340</v>
      </c>
      <c r="G726" s="291"/>
      <c r="H726" s="292" t="str">
        <f t="shared" si="33"/>
        <v>_</v>
      </c>
      <c r="I726" s="292" t="str">
        <f t="shared" si="34"/>
        <v>_</v>
      </c>
      <c r="J726" s="582">
        <f t="shared" si="35"/>
        <v>0</v>
      </c>
    </row>
    <row r="727" spans="1:10" ht="18" customHeight="1" x14ac:dyDescent="0.2">
      <c r="A727" s="299"/>
      <c r="B727" s="295"/>
      <c r="C727" s="293"/>
      <c r="D727" s="290" t="s">
        <v>340</v>
      </c>
      <c r="E727" s="291"/>
      <c r="F727" s="290" t="s">
        <v>340</v>
      </c>
      <c r="G727" s="291"/>
      <c r="H727" s="292" t="str">
        <f t="shared" si="33"/>
        <v>_</v>
      </c>
      <c r="I727" s="292" t="str">
        <f t="shared" si="34"/>
        <v>_</v>
      </c>
      <c r="J727" s="582">
        <f t="shared" si="35"/>
        <v>0</v>
      </c>
    </row>
    <row r="728" spans="1:10" ht="18" customHeight="1" x14ac:dyDescent="0.2">
      <c r="A728" s="299"/>
      <c r="B728" s="295"/>
      <c r="C728" s="293"/>
      <c r="D728" s="290" t="s">
        <v>340</v>
      </c>
      <c r="E728" s="291"/>
      <c r="F728" s="290" t="s">
        <v>340</v>
      </c>
      <c r="G728" s="291"/>
      <c r="H728" s="292" t="str">
        <f t="shared" si="33"/>
        <v>_</v>
      </c>
      <c r="I728" s="292" t="str">
        <f t="shared" si="34"/>
        <v>_</v>
      </c>
      <c r="J728" s="582">
        <f t="shared" si="35"/>
        <v>0</v>
      </c>
    </row>
    <row r="729" spans="1:10" ht="18" customHeight="1" x14ac:dyDescent="0.2">
      <c r="A729" s="299"/>
      <c r="B729" s="295"/>
      <c r="C729" s="293"/>
      <c r="D729" s="290" t="s">
        <v>340</v>
      </c>
      <c r="E729" s="291"/>
      <c r="F729" s="290" t="s">
        <v>340</v>
      </c>
      <c r="G729" s="291"/>
      <c r="H729" s="292" t="str">
        <f t="shared" si="33"/>
        <v>_</v>
      </c>
      <c r="I729" s="292" t="str">
        <f t="shared" si="34"/>
        <v>_</v>
      </c>
      <c r="J729" s="582">
        <f t="shared" si="35"/>
        <v>0</v>
      </c>
    </row>
    <row r="730" spans="1:10" ht="18" customHeight="1" x14ac:dyDescent="0.2">
      <c r="A730" s="299"/>
      <c r="B730" s="295"/>
      <c r="C730" s="293"/>
      <c r="D730" s="290" t="s">
        <v>340</v>
      </c>
      <c r="E730" s="291"/>
      <c r="F730" s="290" t="s">
        <v>340</v>
      </c>
      <c r="G730" s="291"/>
      <c r="H730" s="292" t="str">
        <f t="shared" si="33"/>
        <v>_</v>
      </c>
      <c r="I730" s="292" t="str">
        <f t="shared" si="34"/>
        <v>_</v>
      </c>
      <c r="J730" s="582">
        <f t="shared" si="35"/>
        <v>0</v>
      </c>
    </row>
    <row r="731" spans="1:10" ht="18" customHeight="1" x14ac:dyDescent="0.2">
      <c r="A731" s="299"/>
      <c r="B731" s="295"/>
      <c r="C731" s="293"/>
      <c r="D731" s="290" t="s">
        <v>340</v>
      </c>
      <c r="E731" s="291"/>
      <c r="F731" s="290" t="s">
        <v>340</v>
      </c>
      <c r="G731" s="291"/>
      <c r="H731" s="292" t="str">
        <f t="shared" si="33"/>
        <v>_</v>
      </c>
      <c r="I731" s="292" t="str">
        <f t="shared" si="34"/>
        <v>_</v>
      </c>
      <c r="J731" s="582">
        <f t="shared" si="35"/>
        <v>0</v>
      </c>
    </row>
    <row r="732" spans="1:10" ht="18" customHeight="1" x14ac:dyDescent="0.2">
      <c r="A732" s="299"/>
      <c r="B732" s="295"/>
      <c r="C732" s="293"/>
      <c r="D732" s="290" t="s">
        <v>340</v>
      </c>
      <c r="E732" s="291"/>
      <c r="F732" s="290" t="s">
        <v>340</v>
      </c>
      <c r="G732" s="291"/>
      <c r="H732" s="292" t="str">
        <f t="shared" si="33"/>
        <v>_</v>
      </c>
      <c r="I732" s="292" t="str">
        <f t="shared" si="34"/>
        <v>_</v>
      </c>
      <c r="J732" s="582">
        <f t="shared" si="35"/>
        <v>0</v>
      </c>
    </row>
    <row r="733" spans="1:10" ht="18" customHeight="1" x14ac:dyDescent="0.2">
      <c r="A733" s="299"/>
      <c r="B733" s="295"/>
      <c r="C733" s="293"/>
      <c r="D733" s="290" t="s">
        <v>340</v>
      </c>
      <c r="E733" s="291"/>
      <c r="F733" s="290" t="s">
        <v>340</v>
      </c>
      <c r="G733" s="291"/>
      <c r="H733" s="292" t="str">
        <f t="shared" si="33"/>
        <v>_</v>
      </c>
      <c r="I733" s="292" t="str">
        <f t="shared" si="34"/>
        <v>_</v>
      </c>
      <c r="J733" s="582">
        <f t="shared" si="35"/>
        <v>0</v>
      </c>
    </row>
    <row r="734" spans="1:10" ht="18" customHeight="1" x14ac:dyDescent="0.2">
      <c r="A734" s="299"/>
      <c r="B734" s="295"/>
      <c r="C734" s="293"/>
      <c r="D734" s="290" t="s">
        <v>340</v>
      </c>
      <c r="E734" s="291"/>
      <c r="F734" s="290" t="s">
        <v>340</v>
      </c>
      <c r="G734" s="291"/>
      <c r="H734" s="292" t="str">
        <f t="shared" si="33"/>
        <v>_</v>
      </c>
      <c r="I734" s="292" t="str">
        <f t="shared" si="34"/>
        <v>_</v>
      </c>
      <c r="J734" s="582">
        <f t="shared" si="35"/>
        <v>0</v>
      </c>
    </row>
    <row r="735" spans="1:10" ht="18" customHeight="1" x14ac:dyDescent="0.2">
      <c r="A735" s="299"/>
      <c r="B735" s="295"/>
      <c r="C735" s="293"/>
      <c r="D735" s="290" t="s">
        <v>340</v>
      </c>
      <c r="E735" s="291"/>
      <c r="F735" s="290" t="s">
        <v>340</v>
      </c>
      <c r="G735" s="291"/>
      <c r="H735" s="292" t="str">
        <f t="shared" si="33"/>
        <v>_</v>
      </c>
      <c r="I735" s="292" t="str">
        <f t="shared" si="34"/>
        <v>_</v>
      </c>
      <c r="J735" s="582">
        <f t="shared" si="35"/>
        <v>0</v>
      </c>
    </row>
    <row r="736" spans="1:10" ht="18" customHeight="1" x14ac:dyDescent="0.2">
      <c r="A736" s="299"/>
      <c r="B736" s="295"/>
      <c r="C736" s="293"/>
      <c r="D736" s="290" t="s">
        <v>340</v>
      </c>
      <c r="E736" s="291"/>
      <c r="F736" s="290" t="s">
        <v>340</v>
      </c>
      <c r="G736" s="291"/>
      <c r="H736" s="292" t="str">
        <f t="shared" si="33"/>
        <v>_</v>
      </c>
      <c r="I736" s="292" t="str">
        <f t="shared" si="34"/>
        <v>_</v>
      </c>
      <c r="J736" s="582">
        <f t="shared" si="35"/>
        <v>0</v>
      </c>
    </row>
    <row r="737" spans="1:10" ht="18" customHeight="1" x14ac:dyDescent="0.2">
      <c r="A737" s="299"/>
      <c r="B737" s="295"/>
      <c r="C737" s="293"/>
      <c r="D737" s="290" t="s">
        <v>340</v>
      </c>
      <c r="E737" s="291"/>
      <c r="F737" s="290" t="s">
        <v>340</v>
      </c>
      <c r="G737" s="291"/>
      <c r="H737" s="292" t="str">
        <f t="shared" si="33"/>
        <v>_</v>
      </c>
      <c r="I737" s="292" t="str">
        <f t="shared" si="34"/>
        <v>_</v>
      </c>
      <c r="J737" s="582">
        <f t="shared" si="35"/>
        <v>0</v>
      </c>
    </row>
    <row r="738" spans="1:10" ht="18" customHeight="1" x14ac:dyDescent="0.2">
      <c r="A738" s="299"/>
      <c r="B738" s="295"/>
      <c r="C738" s="293"/>
      <c r="D738" s="290" t="s">
        <v>340</v>
      </c>
      <c r="E738" s="291"/>
      <c r="F738" s="290" t="s">
        <v>340</v>
      </c>
      <c r="G738" s="291"/>
      <c r="H738" s="292" t="str">
        <f t="shared" si="33"/>
        <v>_</v>
      </c>
      <c r="I738" s="292" t="str">
        <f t="shared" si="34"/>
        <v>_</v>
      </c>
      <c r="J738" s="582">
        <f t="shared" si="35"/>
        <v>0</v>
      </c>
    </row>
    <row r="739" spans="1:10" ht="18" customHeight="1" x14ac:dyDescent="0.2">
      <c r="A739" s="299"/>
      <c r="B739" s="295"/>
      <c r="C739" s="293"/>
      <c r="D739" s="290" t="s">
        <v>340</v>
      </c>
      <c r="E739" s="291"/>
      <c r="F739" s="290" t="s">
        <v>340</v>
      </c>
      <c r="G739" s="291"/>
      <c r="H739" s="292" t="str">
        <f t="shared" si="33"/>
        <v>_</v>
      </c>
      <c r="I739" s="292" t="str">
        <f t="shared" si="34"/>
        <v>_</v>
      </c>
      <c r="J739" s="582">
        <f t="shared" si="35"/>
        <v>0</v>
      </c>
    </row>
    <row r="740" spans="1:10" ht="18" customHeight="1" x14ac:dyDescent="0.2">
      <c r="A740" s="299"/>
      <c r="B740" s="295"/>
      <c r="C740" s="293"/>
      <c r="D740" s="290" t="s">
        <v>340</v>
      </c>
      <c r="E740" s="291"/>
      <c r="F740" s="290" t="s">
        <v>340</v>
      </c>
      <c r="G740" s="291"/>
      <c r="H740" s="292" t="str">
        <f t="shared" si="33"/>
        <v>_</v>
      </c>
      <c r="I740" s="292" t="str">
        <f t="shared" si="34"/>
        <v>_</v>
      </c>
      <c r="J740" s="582">
        <f t="shared" si="35"/>
        <v>0</v>
      </c>
    </row>
    <row r="741" spans="1:10" ht="18" customHeight="1" x14ac:dyDescent="0.2">
      <c r="A741" s="299"/>
      <c r="B741" s="295"/>
      <c r="C741" s="293"/>
      <c r="D741" s="290" t="s">
        <v>340</v>
      </c>
      <c r="E741" s="291"/>
      <c r="F741" s="290" t="s">
        <v>340</v>
      </c>
      <c r="G741" s="291"/>
      <c r="H741" s="292" t="str">
        <f t="shared" si="33"/>
        <v>_</v>
      </c>
      <c r="I741" s="292" t="str">
        <f t="shared" si="34"/>
        <v>_</v>
      </c>
      <c r="J741" s="582">
        <f t="shared" si="35"/>
        <v>0</v>
      </c>
    </row>
    <row r="742" spans="1:10" ht="18" customHeight="1" x14ac:dyDescent="0.2">
      <c r="A742" s="299"/>
      <c r="B742" s="295"/>
      <c r="C742" s="293"/>
      <c r="D742" s="290" t="s">
        <v>340</v>
      </c>
      <c r="E742" s="291"/>
      <c r="F742" s="290" t="s">
        <v>340</v>
      </c>
      <c r="G742" s="291"/>
      <c r="H742" s="292" t="str">
        <f t="shared" si="33"/>
        <v>_</v>
      </c>
      <c r="I742" s="292" t="str">
        <f t="shared" si="34"/>
        <v>_</v>
      </c>
      <c r="J742" s="582">
        <f t="shared" si="35"/>
        <v>0</v>
      </c>
    </row>
    <row r="743" spans="1:10" ht="18" customHeight="1" x14ac:dyDescent="0.2">
      <c r="A743" s="299"/>
      <c r="B743" s="295"/>
      <c r="C743" s="293"/>
      <c r="D743" s="290" t="s">
        <v>340</v>
      </c>
      <c r="E743" s="291"/>
      <c r="F743" s="290" t="s">
        <v>340</v>
      </c>
      <c r="G743" s="291"/>
      <c r="H743" s="292" t="str">
        <f t="shared" si="33"/>
        <v>_</v>
      </c>
      <c r="I743" s="292" t="str">
        <f t="shared" si="34"/>
        <v>_</v>
      </c>
      <c r="J743" s="582">
        <f t="shared" si="35"/>
        <v>0</v>
      </c>
    </row>
    <row r="744" spans="1:10" ht="18" customHeight="1" x14ac:dyDescent="0.2">
      <c r="A744" s="299"/>
      <c r="B744" s="295"/>
      <c r="C744" s="293"/>
      <c r="D744" s="290" t="s">
        <v>340</v>
      </c>
      <c r="E744" s="291"/>
      <c r="F744" s="290" t="s">
        <v>340</v>
      </c>
      <c r="G744" s="291"/>
      <c r="H744" s="292" t="str">
        <f t="shared" si="33"/>
        <v>_</v>
      </c>
      <c r="I744" s="292" t="str">
        <f t="shared" si="34"/>
        <v>_</v>
      </c>
      <c r="J744" s="582">
        <f t="shared" si="35"/>
        <v>0</v>
      </c>
    </row>
    <row r="745" spans="1:10" ht="18" customHeight="1" x14ac:dyDescent="0.2">
      <c r="A745" s="299"/>
      <c r="B745" s="295"/>
      <c r="C745" s="293"/>
      <c r="D745" s="290" t="s">
        <v>340</v>
      </c>
      <c r="E745" s="291"/>
      <c r="F745" s="290" t="s">
        <v>340</v>
      </c>
      <c r="G745" s="291"/>
      <c r="H745" s="292" t="str">
        <f t="shared" si="33"/>
        <v>_</v>
      </c>
      <c r="I745" s="292" t="str">
        <f t="shared" si="34"/>
        <v>_</v>
      </c>
      <c r="J745" s="582">
        <f t="shared" si="35"/>
        <v>0</v>
      </c>
    </row>
    <row r="746" spans="1:10" ht="18" customHeight="1" x14ac:dyDescent="0.2">
      <c r="A746" s="299"/>
      <c r="B746" s="295"/>
      <c r="C746" s="293"/>
      <c r="D746" s="290" t="s">
        <v>340</v>
      </c>
      <c r="E746" s="291"/>
      <c r="F746" s="290" t="s">
        <v>340</v>
      </c>
      <c r="G746" s="291"/>
      <c r="H746" s="292" t="str">
        <f t="shared" si="33"/>
        <v>_</v>
      </c>
      <c r="I746" s="292" t="str">
        <f t="shared" si="34"/>
        <v>_</v>
      </c>
      <c r="J746" s="582">
        <f t="shared" si="35"/>
        <v>0</v>
      </c>
    </row>
    <row r="747" spans="1:10" ht="18" customHeight="1" x14ac:dyDescent="0.2">
      <c r="A747" s="299"/>
      <c r="B747" s="295"/>
      <c r="C747" s="293"/>
      <c r="D747" s="290" t="s">
        <v>340</v>
      </c>
      <c r="E747" s="291"/>
      <c r="F747" s="290" t="s">
        <v>340</v>
      </c>
      <c r="G747" s="291"/>
      <c r="H747" s="292" t="str">
        <f t="shared" si="33"/>
        <v>_</v>
      </c>
      <c r="I747" s="292" t="str">
        <f t="shared" si="34"/>
        <v>_</v>
      </c>
      <c r="J747" s="582">
        <f t="shared" si="35"/>
        <v>0</v>
      </c>
    </row>
    <row r="748" spans="1:10" ht="18" customHeight="1" x14ac:dyDescent="0.2">
      <c r="A748" s="299"/>
      <c r="B748" s="295"/>
      <c r="C748" s="293"/>
      <c r="D748" s="290" t="s">
        <v>340</v>
      </c>
      <c r="E748" s="291"/>
      <c r="F748" s="290" t="s">
        <v>340</v>
      </c>
      <c r="G748" s="291"/>
      <c r="H748" s="292" t="str">
        <f t="shared" si="33"/>
        <v>_</v>
      </c>
      <c r="I748" s="292" t="str">
        <f t="shared" si="34"/>
        <v>_</v>
      </c>
      <c r="J748" s="582">
        <f t="shared" si="35"/>
        <v>0</v>
      </c>
    </row>
    <row r="749" spans="1:10" ht="18" customHeight="1" x14ac:dyDescent="0.2">
      <c r="A749" s="299"/>
      <c r="B749" s="295"/>
      <c r="C749" s="293"/>
      <c r="D749" s="290" t="s">
        <v>340</v>
      </c>
      <c r="E749" s="291"/>
      <c r="F749" s="290" t="s">
        <v>340</v>
      </c>
      <c r="G749" s="291"/>
      <c r="H749" s="292" t="str">
        <f t="shared" si="33"/>
        <v>_</v>
      </c>
      <c r="I749" s="292" t="str">
        <f t="shared" si="34"/>
        <v>_</v>
      </c>
      <c r="J749" s="582">
        <f t="shared" si="35"/>
        <v>0</v>
      </c>
    </row>
    <row r="750" spans="1:10" ht="18" customHeight="1" x14ac:dyDescent="0.2">
      <c r="A750" s="299"/>
      <c r="B750" s="295"/>
      <c r="C750" s="293"/>
      <c r="D750" s="290" t="s">
        <v>340</v>
      </c>
      <c r="E750" s="291"/>
      <c r="F750" s="290" t="s">
        <v>340</v>
      </c>
      <c r="G750" s="291"/>
      <c r="H750" s="292" t="str">
        <f t="shared" si="33"/>
        <v>_</v>
      </c>
      <c r="I750" s="292" t="str">
        <f t="shared" si="34"/>
        <v>_</v>
      </c>
      <c r="J750" s="582">
        <f t="shared" si="35"/>
        <v>0</v>
      </c>
    </row>
    <row r="751" spans="1:10" ht="18" customHeight="1" x14ac:dyDescent="0.2">
      <c r="A751" s="299"/>
      <c r="B751" s="295"/>
      <c r="C751" s="293"/>
      <c r="D751" s="290" t="s">
        <v>340</v>
      </c>
      <c r="E751" s="291"/>
      <c r="F751" s="290" t="s">
        <v>340</v>
      </c>
      <c r="G751" s="291"/>
      <c r="H751" s="292" t="str">
        <f t="shared" si="33"/>
        <v>_</v>
      </c>
      <c r="I751" s="292" t="str">
        <f t="shared" si="34"/>
        <v>_</v>
      </c>
      <c r="J751" s="582">
        <f t="shared" si="35"/>
        <v>0</v>
      </c>
    </row>
    <row r="752" spans="1:10" ht="18" customHeight="1" x14ac:dyDescent="0.2">
      <c r="A752" s="299"/>
      <c r="B752" s="295"/>
      <c r="C752" s="293"/>
      <c r="D752" s="290" t="s">
        <v>340</v>
      </c>
      <c r="E752" s="291"/>
      <c r="F752" s="290" t="s">
        <v>340</v>
      </c>
      <c r="G752" s="291"/>
      <c r="H752" s="292" t="str">
        <f t="shared" si="33"/>
        <v>_</v>
      </c>
      <c r="I752" s="292" t="str">
        <f t="shared" si="34"/>
        <v>_</v>
      </c>
      <c r="J752" s="582">
        <f t="shared" si="35"/>
        <v>0</v>
      </c>
    </row>
    <row r="753" spans="1:10" ht="18" customHeight="1" x14ac:dyDescent="0.2">
      <c r="A753" s="299"/>
      <c r="B753" s="295"/>
      <c r="C753" s="293"/>
      <c r="D753" s="290" t="s">
        <v>340</v>
      </c>
      <c r="E753" s="291"/>
      <c r="F753" s="290" t="s">
        <v>340</v>
      </c>
      <c r="G753" s="291"/>
      <c r="H753" s="292" t="str">
        <f t="shared" si="33"/>
        <v>_</v>
      </c>
      <c r="I753" s="292" t="str">
        <f t="shared" si="34"/>
        <v>_</v>
      </c>
      <c r="J753" s="582">
        <f t="shared" si="35"/>
        <v>0</v>
      </c>
    </row>
    <row r="754" spans="1:10" ht="18" customHeight="1" x14ac:dyDescent="0.2">
      <c r="A754" s="299"/>
      <c r="B754" s="295"/>
      <c r="C754" s="293"/>
      <c r="D754" s="290" t="s">
        <v>340</v>
      </c>
      <c r="E754" s="291"/>
      <c r="F754" s="290" t="s">
        <v>340</v>
      </c>
      <c r="G754" s="291"/>
      <c r="H754" s="292" t="str">
        <f t="shared" si="33"/>
        <v>_</v>
      </c>
      <c r="I754" s="292" t="str">
        <f t="shared" si="34"/>
        <v>_</v>
      </c>
      <c r="J754" s="582">
        <f t="shared" si="35"/>
        <v>0</v>
      </c>
    </row>
    <row r="755" spans="1:10" ht="18" customHeight="1" x14ac:dyDescent="0.2">
      <c r="A755" s="299"/>
      <c r="B755" s="295"/>
      <c r="C755" s="293"/>
      <c r="D755" s="290" t="s">
        <v>340</v>
      </c>
      <c r="E755" s="291"/>
      <c r="F755" s="290" t="s">
        <v>340</v>
      </c>
      <c r="G755" s="291"/>
      <c r="H755" s="292" t="str">
        <f t="shared" si="33"/>
        <v>_</v>
      </c>
      <c r="I755" s="292" t="str">
        <f t="shared" si="34"/>
        <v>_</v>
      </c>
      <c r="J755" s="582">
        <f t="shared" si="35"/>
        <v>0</v>
      </c>
    </row>
    <row r="756" spans="1:10" ht="18" customHeight="1" x14ac:dyDescent="0.2">
      <c r="A756" s="299"/>
      <c r="B756" s="295"/>
      <c r="C756" s="293"/>
      <c r="D756" s="290" t="s">
        <v>340</v>
      </c>
      <c r="E756" s="291"/>
      <c r="F756" s="290" t="s">
        <v>340</v>
      </c>
      <c r="G756" s="291"/>
      <c r="H756" s="292" t="str">
        <f t="shared" si="33"/>
        <v>_</v>
      </c>
      <c r="I756" s="292" t="str">
        <f t="shared" si="34"/>
        <v>_</v>
      </c>
      <c r="J756" s="582">
        <f t="shared" si="35"/>
        <v>0</v>
      </c>
    </row>
    <row r="757" spans="1:10" ht="18" customHeight="1" x14ac:dyDescent="0.2">
      <c r="A757" s="299"/>
      <c r="B757" s="295"/>
      <c r="C757" s="293"/>
      <c r="D757" s="290" t="s">
        <v>340</v>
      </c>
      <c r="E757" s="291"/>
      <c r="F757" s="290" t="s">
        <v>340</v>
      </c>
      <c r="G757" s="291"/>
      <c r="H757" s="292" t="str">
        <f t="shared" si="33"/>
        <v>_</v>
      </c>
      <c r="I757" s="292" t="str">
        <f t="shared" si="34"/>
        <v>_</v>
      </c>
      <c r="J757" s="582">
        <f t="shared" si="35"/>
        <v>0</v>
      </c>
    </row>
    <row r="758" spans="1:10" ht="18" customHeight="1" x14ac:dyDescent="0.2">
      <c r="A758" s="299"/>
      <c r="B758" s="295"/>
      <c r="C758" s="293"/>
      <c r="D758" s="290" t="s">
        <v>340</v>
      </c>
      <c r="E758" s="291"/>
      <c r="F758" s="290" t="s">
        <v>340</v>
      </c>
      <c r="G758" s="291"/>
      <c r="H758" s="292" t="str">
        <f t="shared" si="33"/>
        <v>_</v>
      </c>
      <c r="I758" s="292" t="str">
        <f t="shared" si="34"/>
        <v>_</v>
      </c>
      <c r="J758" s="582">
        <f t="shared" si="35"/>
        <v>0</v>
      </c>
    </row>
    <row r="759" spans="1:10" ht="18" customHeight="1" x14ac:dyDescent="0.2">
      <c r="A759" s="299"/>
      <c r="B759" s="295"/>
      <c r="C759" s="293"/>
      <c r="D759" s="290" t="s">
        <v>340</v>
      </c>
      <c r="E759" s="291"/>
      <c r="F759" s="290" t="s">
        <v>340</v>
      </c>
      <c r="G759" s="291"/>
      <c r="H759" s="292" t="str">
        <f t="shared" si="33"/>
        <v>_</v>
      </c>
      <c r="I759" s="292" t="str">
        <f t="shared" si="34"/>
        <v>_</v>
      </c>
      <c r="J759" s="582">
        <f t="shared" si="35"/>
        <v>0</v>
      </c>
    </row>
    <row r="760" spans="1:10" ht="18" customHeight="1" x14ac:dyDescent="0.2">
      <c r="A760" s="299"/>
      <c r="B760" s="295"/>
      <c r="C760" s="293"/>
      <c r="D760" s="290" t="s">
        <v>340</v>
      </c>
      <c r="E760" s="291"/>
      <c r="F760" s="290" t="s">
        <v>340</v>
      </c>
      <c r="G760" s="291"/>
      <c r="H760" s="292" t="str">
        <f t="shared" si="33"/>
        <v>_</v>
      </c>
      <c r="I760" s="292" t="str">
        <f t="shared" si="34"/>
        <v>_</v>
      </c>
      <c r="J760" s="582">
        <f t="shared" si="35"/>
        <v>0</v>
      </c>
    </row>
    <row r="761" spans="1:10" ht="18" customHeight="1" x14ac:dyDescent="0.2">
      <c r="A761" s="299"/>
      <c r="B761" s="295"/>
      <c r="C761" s="293"/>
      <c r="D761" s="290" t="s">
        <v>340</v>
      </c>
      <c r="E761" s="291"/>
      <c r="F761" s="290" t="s">
        <v>340</v>
      </c>
      <c r="G761" s="291"/>
      <c r="H761" s="292" t="str">
        <f t="shared" si="33"/>
        <v>_</v>
      </c>
      <c r="I761" s="292" t="str">
        <f t="shared" si="34"/>
        <v>_</v>
      </c>
      <c r="J761" s="582">
        <f t="shared" si="35"/>
        <v>0</v>
      </c>
    </row>
    <row r="762" spans="1:10" ht="18" customHeight="1" x14ac:dyDescent="0.2">
      <c r="A762" s="299"/>
      <c r="B762" s="295"/>
      <c r="C762" s="293"/>
      <c r="D762" s="290" t="s">
        <v>340</v>
      </c>
      <c r="E762" s="291"/>
      <c r="F762" s="290" t="s">
        <v>340</v>
      </c>
      <c r="G762" s="291"/>
      <c r="H762" s="292" t="str">
        <f t="shared" si="33"/>
        <v>_</v>
      </c>
      <c r="I762" s="292" t="str">
        <f t="shared" si="34"/>
        <v>_</v>
      </c>
      <c r="J762" s="582">
        <f t="shared" si="35"/>
        <v>0</v>
      </c>
    </row>
    <row r="763" spans="1:10" ht="18" customHeight="1" x14ac:dyDescent="0.2">
      <c r="A763" s="299"/>
      <c r="B763" s="295"/>
      <c r="C763" s="293"/>
      <c r="D763" s="290" t="s">
        <v>340</v>
      </c>
      <c r="E763" s="291"/>
      <c r="F763" s="290" t="s">
        <v>340</v>
      </c>
      <c r="G763" s="291"/>
      <c r="H763" s="292" t="str">
        <f t="shared" si="33"/>
        <v>_</v>
      </c>
      <c r="I763" s="292" t="str">
        <f t="shared" si="34"/>
        <v>_</v>
      </c>
      <c r="J763" s="582">
        <f t="shared" si="35"/>
        <v>0</v>
      </c>
    </row>
    <row r="764" spans="1:10" ht="18" customHeight="1" x14ac:dyDescent="0.2">
      <c r="A764" s="299"/>
      <c r="B764" s="295"/>
      <c r="C764" s="293"/>
      <c r="D764" s="290" t="s">
        <v>340</v>
      </c>
      <c r="E764" s="291"/>
      <c r="F764" s="290" t="s">
        <v>340</v>
      </c>
      <c r="G764" s="291"/>
      <c r="H764" s="292" t="str">
        <f t="shared" si="33"/>
        <v>_</v>
      </c>
      <c r="I764" s="292" t="str">
        <f t="shared" si="34"/>
        <v>_</v>
      </c>
      <c r="J764" s="582">
        <f t="shared" si="35"/>
        <v>0</v>
      </c>
    </row>
    <row r="765" spans="1:10" ht="18" customHeight="1" x14ac:dyDescent="0.2">
      <c r="A765" s="299"/>
      <c r="B765" s="295"/>
      <c r="C765" s="293"/>
      <c r="D765" s="290" t="s">
        <v>340</v>
      </c>
      <c r="E765" s="291"/>
      <c r="F765" s="290" t="s">
        <v>340</v>
      </c>
      <c r="G765" s="291"/>
      <c r="H765" s="292" t="str">
        <f t="shared" si="33"/>
        <v>_</v>
      </c>
      <c r="I765" s="292" t="str">
        <f t="shared" si="34"/>
        <v>_</v>
      </c>
      <c r="J765" s="582">
        <f t="shared" si="35"/>
        <v>0</v>
      </c>
    </row>
    <row r="766" spans="1:10" ht="18" customHeight="1" x14ac:dyDescent="0.2">
      <c r="A766" s="299"/>
      <c r="B766" s="295"/>
      <c r="C766" s="293"/>
      <c r="D766" s="290" t="s">
        <v>340</v>
      </c>
      <c r="E766" s="291"/>
      <c r="F766" s="290" t="s">
        <v>340</v>
      </c>
      <c r="G766" s="291"/>
      <c r="H766" s="292" t="str">
        <f t="shared" si="33"/>
        <v>_</v>
      </c>
      <c r="I766" s="292" t="str">
        <f t="shared" si="34"/>
        <v>_</v>
      </c>
      <c r="J766" s="582">
        <f t="shared" si="35"/>
        <v>0</v>
      </c>
    </row>
    <row r="767" spans="1:10" ht="18" customHeight="1" x14ac:dyDescent="0.2">
      <c r="A767" s="299"/>
      <c r="B767" s="295"/>
      <c r="C767" s="293"/>
      <c r="D767" s="290" t="s">
        <v>340</v>
      </c>
      <c r="E767" s="291"/>
      <c r="F767" s="290" t="s">
        <v>340</v>
      </c>
      <c r="G767" s="291"/>
      <c r="H767" s="292" t="str">
        <f t="shared" si="33"/>
        <v>_</v>
      </c>
      <c r="I767" s="292" t="str">
        <f t="shared" si="34"/>
        <v>_</v>
      </c>
      <c r="J767" s="582">
        <f t="shared" si="35"/>
        <v>0</v>
      </c>
    </row>
    <row r="768" spans="1:10" ht="18" customHeight="1" x14ac:dyDescent="0.2">
      <c r="A768" s="299"/>
      <c r="B768" s="295"/>
      <c r="C768" s="293"/>
      <c r="D768" s="290" t="s">
        <v>340</v>
      </c>
      <c r="E768" s="291"/>
      <c r="F768" s="290" t="s">
        <v>340</v>
      </c>
      <c r="G768" s="291"/>
      <c r="H768" s="292" t="str">
        <f t="shared" si="33"/>
        <v>_</v>
      </c>
      <c r="I768" s="292" t="str">
        <f t="shared" si="34"/>
        <v>_</v>
      </c>
      <c r="J768" s="582">
        <f t="shared" si="35"/>
        <v>0</v>
      </c>
    </row>
    <row r="769" spans="1:10" ht="18" customHeight="1" x14ac:dyDescent="0.2">
      <c r="A769" s="299"/>
      <c r="B769" s="295"/>
      <c r="C769" s="293"/>
      <c r="D769" s="290" t="s">
        <v>340</v>
      </c>
      <c r="E769" s="291"/>
      <c r="F769" s="290" t="s">
        <v>340</v>
      </c>
      <c r="G769" s="291"/>
      <c r="H769" s="292" t="str">
        <f t="shared" si="33"/>
        <v>_</v>
      </c>
      <c r="I769" s="292" t="str">
        <f t="shared" si="34"/>
        <v>_</v>
      </c>
      <c r="J769" s="582">
        <f t="shared" si="35"/>
        <v>0</v>
      </c>
    </row>
    <row r="770" spans="1:10" ht="18" customHeight="1" x14ac:dyDescent="0.2">
      <c r="A770" s="299"/>
      <c r="B770" s="295"/>
      <c r="C770" s="293"/>
      <c r="D770" s="290" t="s">
        <v>340</v>
      </c>
      <c r="E770" s="291"/>
      <c r="F770" s="290" t="s">
        <v>340</v>
      </c>
      <c r="G770" s="291"/>
      <c r="H770" s="292" t="str">
        <f t="shared" si="33"/>
        <v>_</v>
      </c>
      <c r="I770" s="292" t="str">
        <f t="shared" si="34"/>
        <v>_</v>
      </c>
      <c r="J770" s="582">
        <f t="shared" si="35"/>
        <v>0</v>
      </c>
    </row>
    <row r="771" spans="1:10" ht="18" customHeight="1" x14ac:dyDescent="0.2">
      <c r="A771" s="299"/>
      <c r="B771" s="295"/>
      <c r="C771" s="293"/>
      <c r="D771" s="290" t="s">
        <v>340</v>
      </c>
      <c r="E771" s="291"/>
      <c r="F771" s="290" t="s">
        <v>340</v>
      </c>
      <c r="G771" s="291"/>
      <c r="H771" s="292" t="str">
        <f t="shared" si="33"/>
        <v>_</v>
      </c>
      <c r="I771" s="292" t="str">
        <f t="shared" si="34"/>
        <v>_</v>
      </c>
      <c r="J771" s="582">
        <f t="shared" si="35"/>
        <v>0</v>
      </c>
    </row>
    <row r="772" spans="1:10" ht="18" customHeight="1" x14ac:dyDescent="0.2">
      <c r="A772" s="299"/>
      <c r="B772" s="295"/>
      <c r="C772" s="293"/>
      <c r="D772" s="290" t="s">
        <v>340</v>
      </c>
      <c r="E772" s="291"/>
      <c r="F772" s="290" t="s">
        <v>340</v>
      </c>
      <c r="G772" s="291"/>
      <c r="H772" s="292" t="str">
        <f t="shared" si="33"/>
        <v>_</v>
      </c>
      <c r="I772" s="292" t="str">
        <f t="shared" si="34"/>
        <v>_</v>
      </c>
      <c r="J772" s="582">
        <f t="shared" si="35"/>
        <v>0</v>
      </c>
    </row>
    <row r="773" spans="1:10" ht="18" customHeight="1" x14ac:dyDescent="0.2">
      <c r="A773" s="299"/>
      <c r="B773" s="295"/>
      <c r="C773" s="293"/>
      <c r="D773" s="290" t="s">
        <v>340</v>
      </c>
      <c r="E773" s="291"/>
      <c r="F773" s="290" t="s">
        <v>340</v>
      </c>
      <c r="G773" s="291"/>
      <c r="H773" s="292" t="str">
        <f t="shared" si="33"/>
        <v>_</v>
      </c>
      <c r="I773" s="292" t="str">
        <f t="shared" si="34"/>
        <v>_</v>
      </c>
      <c r="J773" s="582">
        <f t="shared" si="35"/>
        <v>0</v>
      </c>
    </row>
    <row r="774" spans="1:10" ht="18" customHeight="1" x14ac:dyDescent="0.2">
      <c r="A774" s="299"/>
      <c r="B774" s="295"/>
      <c r="C774" s="293"/>
      <c r="D774" s="290" t="s">
        <v>340</v>
      </c>
      <c r="E774" s="291"/>
      <c r="F774" s="290" t="s">
        <v>340</v>
      </c>
      <c r="G774" s="291"/>
      <c r="H774" s="292" t="str">
        <f t="shared" ref="H774:H837" si="36">CONCATENATE(A774,"_",LEFT(E774,2))</f>
        <v>_</v>
      </c>
      <c r="I774" s="292" t="str">
        <f t="shared" ref="I774:I837" si="37">CONCATENATE(A774,"_",LEFT(G774, 2))</f>
        <v>_</v>
      </c>
      <c r="J774" s="582">
        <f t="shared" ref="J774:J837" si="38" xml:space="preserve"> J773+N(D774)-N(F774)</f>
        <v>0</v>
      </c>
    </row>
    <row r="775" spans="1:10" ht="18" customHeight="1" x14ac:dyDescent="0.2">
      <c r="A775" s="299"/>
      <c r="B775" s="295"/>
      <c r="C775" s="293"/>
      <c r="D775" s="290" t="s">
        <v>340</v>
      </c>
      <c r="E775" s="291"/>
      <c r="F775" s="290" t="s">
        <v>340</v>
      </c>
      <c r="G775" s="291"/>
      <c r="H775" s="292" t="str">
        <f t="shared" si="36"/>
        <v>_</v>
      </c>
      <c r="I775" s="292" t="str">
        <f t="shared" si="37"/>
        <v>_</v>
      </c>
      <c r="J775" s="582">
        <f t="shared" si="38"/>
        <v>0</v>
      </c>
    </row>
    <row r="776" spans="1:10" ht="18" customHeight="1" x14ac:dyDescent="0.2">
      <c r="A776" s="299"/>
      <c r="B776" s="295"/>
      <c r="C776" s="293"/>
      <c r="D776" s="290" t="s">
        <v>340</v>
      </c>
      <c r="E776" s="291"/>
      <c r="F776" s="290" t="s">
        <v>340</v>
      </c>
      <c r="G776" s="291"/>
      <c r="H776" s="292" t="str">
        <f t="shared" si="36"/>
        <v>_</v>
      </c>
      <c r="I776" s="292" t="str">
        <f t="shared" si="37"/>
        <v>_</v>
      </c>
      <c r="J776" s="582">
        <f t="shared" si="38"/>
        <v>0</v>
      </c>
    </row>
    <row r="777" spans="1:10" ht="18" customHeight="1" x14ac:dyDescent="0.2">
      <c r="A777" s="299"/>
      <c r="B777" s="295"/>
      <c r="C777" s="293"/>
      <c r="D777" s="290" t="s">
        <v>340</v>
      </c>
      <c r="E777" s="291"/>
      <c r="F777" s="290" t="s">
        <v>340</v>
      </c>
      <c r="G777" s="291"/>
      <c r="H777" s="292" t="str">
        <f t="shared" si="36"/>
        <v>_</v>
      </c>
      <c r="I777" s="292" t="str">
        <f t="shared" si="37"/>
        <v>_</v>
      </c>
      <c r="J777" s="582">
        <f t="shared" si="38"/>
        <v>0</v>
      </c>
    </row>
    <row r="778" spans="1:10" ht="18" customHeight="1" x14ac:dyDescent="0.2">
      <c r="A778" s="299"/>
      <c r="B778" s="295"/>
      <c r="C778" s="293"/>
      <c r="D778" s="290" t="s">
        <v>340</v>
      </c>
      <c r="E778" s="291"/>
      <c r="F778" s="290" t="s">
        <v>340</v>
      </c>
      <c r="G778" s="291"/>
      <c r="H778" s="292" t="str">
        <f t="shared" si="36"/>
        <v>_</v>
      </c>
      <c r="I778" s="292" t="str">
        <f t="shared" si="37"/>
        <v>_</v>
      </c>
      <c r="J778" s="582">
        <f t="shared" si="38"/>
        <v>0</v>
      </c>
    </row>
    <row r="779" spans="1:10" ht="18" customHeight="1" x14ac:dyDescent="0.2">
      <c r="A779" s="299"/>
      <c r="B779" s="295"/>
      <c r="C779" s="293"/>
      <c r="D779" s="290" t="s">
        <v>340</v>
      </c>
      <c r="E779" s="291"/>
      <c r="F779" s="290" t="s">
        <v>340</v>
      </c>
      <c r="G779" s="291"/>
      <c r="H779" s="292" t="str">
        <f t="shared" si="36"/>
        <v>_</v>
      </c>
      <c r="I779" s="292" t="str">
        <f t="shared" si="37"/>
        <v>_</v>
      </c>
      <c r="J779" s="582">
        <f t="shared" si="38"/>
        <v>0</v>
      </c>
    </row>
    <row r="780" spans="1:10" ht="18" customHeight="1" x14ac:dyDescent="0.2">
      <c r="A780" s="299"/>
      <c r="B780" s="295"/>
      <c r="C780" s="293"/>
      <c r="D780" s="290" t="s">
        <v>340</v>
      </c>
      <c r="E780" s="291"/>
      <c r="F780" s="290" t="s">
        <v>340</v>
      </c>
      <c r="G780" s="291"/>
      <c r="H780" s="292" t="str">
        <f t="shared" si="36"/>
        <v>_</v>
      </c>
      <c r="I780" s="292" t="str">
        <f t="shared" si="37"/>
        <v>_</v>
      </c>
      <c r="J780" s="582">
        <f t="shared" si="38"/>
        <v>0</v>
      </c>
    </row>
    <row r="781" spans="1:10" ht="18" customHeight="1" x14ac:dyDescent="0.2">
      <c r="A781" s="299"/>
      <c r="B781" s="295"/>
      <c r="C781" s="293"/>
      <c r="D781" s="290" t="s">
        <v>340</v>
      </c>
      <c r="E781" s="291"/>
      <c r="F781" s="290" t="s">
        <v>340</v>
      </c>
      <c r="G781" s="291"/>
      <c r="H781" s="292" t="str">
        <f t="shared" si="36"/>
        <v>_</v>
      </c>
      <c r="I781" s="292" t="str">
        <f t="shared" si="37"/>
        <v>_</v>
      </c>
      <c r="J781" s="582">
        <f t="shared" si="38"/>
        <v>0</v>
      </c>
    </row>
    <row r="782" spans="1:10" ht="18" customHeight="1" x14ac:dyDescent="0.2">
      <c r="A782" s="299"/>
      <c r="B782" s="295"/>
      <c r="C782" s="293"/>
      <c r="D782" s="290" t="s">
        <v>340</v>
      </c>
      <c r="E782" s="291"/>
      <c r="F782" s="290" t="s">
        <v>340</v>
      </c>
      <c r="G782" s="291"/>
      <c r="H782" s="292" t="str">
        <f t="shared" si="36"/>
        <v>_</v>
      </c>
      <c r="I782" s="292" t="str">
        <f t="shared" si="37"/>
        <v>_</v>
      </c>
      <c r="J782" s="582">
        <f t="shared" si="38"/>
        <v>0</v>
      </c>
    </row>
    <row r="783" spans="1:10" ht="18" customHeight="1" x14ac:dyDescent="0.2">
      <c r="A783" s="299"/>
      <c r="B783" s="295"/>
      <c r="C783" s="293"/>
      <c r="D783" s="290" t="s">
        <v>340</v>
      </c>
      <c r="E783" s="291"/>
      <c r="F783" s="290" t="s">
        <v>340</v>
      </c>
      <c r="G783" s="291"/>
      <c r="H783" s="292" t="str">
        <f t="shared" si="36"/>
        <v>_</v>
      </c>
      <c r="I783" s="292" t="str">
        <f t="shared" si="37"/>
        <v>_</v>
      </c>
      <c r="J783" s="582">
        <f t="shared" si="38"/>
        <v>0</v>
      </c>
    </row>
    <row r="784" spans="1:10" ht="18" customHeight="1" x14ac:dyDescent="0.2">
      <c r="A784" s="299"/>
      <c r="B784" s="295"/>
      <c r="C784" s="293"/>
      <c r="D784" s="290" t="s">
        <v>340</v>
      </c>
      <c r="E784" s="291"/>
      <c r="F784" s="290" t="s">
        <v>340</v>
      </c>
      <c r="G784" s="291"/>
      <c r="H784" s="292" t="str">
        <f t="shared" si="36"/>
        <v>_</v>
      </c>
      <c r="I784" s="292" t="str">
        <f t="shared" si="37"/>
        <v>_</v>
      </c>
      <c r="J784" s="582">
        <f t="shared" si="38"/>
        <v>0</v>
      </c>
    </row>
    <row r="785" spans="1:10" ht="18" customHeight="1" x14ac:dyDescent="0.2">
      <c r="A785" s="299"/>
      <c r="B785" s="295"/>
      <c r="C785" s="293"/>
      <c r="D785" s="290" t="s">
        <v>340</v>
      </c>
      <c r="E785" s="291"/>
      <c r="F785" s="290" t="s">
        <v>340</v>
      </c>
      <c r="G785" s="291"/>
      <c r="H785" s="292" t="str">
        <f t="shared" si="36"/>
        <v>_</v>
      </c>
      <c r="I785" s="292" t="str">
        <f t="shared" si="37"/>
        <v>_</v>
      </c>
      <c r="J785" s="582">
        <f t="shared" si="38"/>
        <v>0</v>
      </c>
    </row>
    <row r="786" spans="1:10" ht="18" customHeight="1" x14ac:dyDescent="0.2">
      <c r="A786" s="299"/>
      <c r="B786" s="295"/>
      <c r="C786" s="293"/>
      <c r="D786" s="290" t="s">
        <v>340</v>
      </c>
      <c r="E786" s="291"/>
      <c r="F786" s="290" t="s">
        <v>340</v>
      </c>
      <c r="G786" s="291"/>
      <c r="H786" s="292" t="str">
        <f t="shared" si="36"/>
        <v>_</v>
      </c>
      <c r="I786" s="292" t="str">
        <f t="shared" si="37"/>
        <v>_</v>
      </c>
      <c r="J786" s="582">
        <f t="shared" si="38"/>
        <v>0</v>
      </c>
    </row>
    <row r="787" spans="1:10" ht="18" customHeight="1" x14ac:dyDescent="0.2">
      <c r="A787" s="299"/>
      <c r="B787" s="295"/>
      <c r="C787" s="293"/>
      <c r="D787" s="290" t="s">
        <v>340</v>
      </c>
      <c r="E787" s="291"/>
      <c r="F787" s="290" t="s">
        <v>340</v>
      </c>
      <c r="G787" s="291"/>
      <c r="H787" s="292" t="str">
        <f t="shared" si="36"/>
        <v>_</v>
      </c>
      <c r="I787" s="292" t="str">
        <f t="shared" si="37"/>
        <v>_</v>
      </c>
      <c r="J787" s="582">
        <f t="shared" si="38"/>
        <v>0</v>
      </c>
    </row>
    <row r="788" spans="1:10" ht="18" customHeight="1" x14ac:dyDescent="0.2">
      <c r="A788" s="299"/>
      <c r="B788" s="295"/>
      <c r="C788" s="293"/>
      <c r="D788" s="290" t="s">
        <v>340</v>
      </c>
      <c r="E788" s="291"/>
      <c r="F788" s="290" t="s">
        <v>340</v>
      </c>
      <c r="G788" s="291"/>
      <c r="H788" s="292" t="str">
        <f t="shared" si="36"/>
        <v>_</v>
      </c>
      <c r="I788" s="292" t="str">
        <f t="shared" si="37"/>
        <v>_</v>
      </c>
      <c r="J788" s="582">
        <f t="shared" si="38"/>
        <v>0</v>
      </c>
    </row>
    <row r="789" spans="1:10" ht="18" customHeight="1" x14ac:dyDescent="0.2">
      <c r="A789" s="299"/>
      <c r="B789" s="295"/>
      <c r="C789" s="293"/>
      <c r="D789" s="290" t="s">
        <v>340</v>
      </c>
      <c r="E789" s="291"/>
      <c r="F789" s="290" t="s">
        <v>340</v>
      </c>
      <c r="G789" s="291"/>
      <c r="H789" s="292" t="str">
        <f t="shared" si="36"/>
        <v>_</v>
      </c>
      <c r="I789" s="292" t="str">
        <f t="shared" si="37"/>
        <v>_</v>
      </c>
      <c r="J789" s="582">
        <f t="shared" si="38"/>
        <v>0</v>
      </c>
    </row>
    <row r="790" spans="1:10" ht="18" customHeight="1" x14ac:dyDescent="0.2">
      <c r="A790" s="299"/>
      <c r="B790" s="295"/>
      <c r="C790" s="293"/>
      <c r="D790" s="290" t="s">
        <v>340</v>
      </c>
      <c r="E790" s="291"/>
      <c r="F790" s="290" t="s">
        <v>340</v>
      </c>
      <c r="G790" s="291"/>
      <c r="H790" s="292" t="str">
        <f t="shared" si="36"/>
        <v>_</v>
      </c>
      <c r="I790" s="292" t="str">
        <f t="shared" si="37"/>
        <v>_</v>
      </c>
      <c r="J790" s="582">
        <f t="shared" si="38"/>
        <v>0</v>
      </c>
    </row>
    <row r="791" spans="1:10" ht="18" customHeight="1" x14ac:dyDescent="0.2">
      <c r="A791" s="299"/>
      <c r="B791" s="295"/>
      <c r="C791" s="293"/>
      <c r="D791" s="290" t="s">
        <v>340</v>
      </c>
      <c r="E791" s="291"/>
      <c r="F791" s="290" t="s">
        <v>340</v>
      </c>
      <c r="G791" s="291"/>
      <c r="H791" s="292" t="str">
        <f t="shared" si="36"/>
        <v>_</v>
      </c>
      <c r="I791" s="292" t="str">
        <f t="shared" si="37"/>
        <v>_</v>
      </c>
      <c r="J791" s="582">
        <f t="shared" si="38"/>
        <v>0</v>
      </c>
    </row>
    <row r="792" spans="1:10" ht="18" customHeight="1" x14ac:dyDescent="0.2">
      <c r="A792" s="299"/>
      <c r="B792" s="295"/>
      <c r="C792" s="293"/>
      <c r="D792" s="290" t="s">
        <v>340</v>
      </c>
      <c r="E792" s="291"/>
      <c r="F792" s="290" t="s">
        <v>340</v>
      </c>
      <c r="G792" s="291"/>
      <c r="H792" s="292" t="str">
        <f t="shared" si="36"/>
        <v>_</v>
      </c>
      <c r="I792" s="292" t="str">
        <f t="shared" si="37"/>
        <v>_</v>
      </c>
      <c r="J792" s="582">
        <f t="shared" si="38"/>
        <v>0</v>
      </c>
    </row>
    <row r="793" spans="1:10" ht="18" customHeight="1" x14ac:dyDescent="0.2">
      <c r="A793" s="299"/>
      <c r="B793" s="295"/>
      <c r="C793" s="293"/>
      <c r="D793" s="290" t="s">
        <v>340</v>
      </c>
      <c r="E793" s="291"/>
      <c r="F793" s="290" t="s">
        <v>340</v>
      </c>
      <c r="G793" s="291"/>
      <c r="H793" s="292" t="str">
        <f t="shared" si="36"/>
        <v>_</v>
      </c>
      <c r="I793" s="292" t="str">
        <f t="shared" si="37"/>
        <v>_</v>
      </c>
      <c r="J793" s="582">
        <f t="shared" si="38"/>
        <v>0</v>
      </c>
    </row>
    <row r="794" spans="1:10" ht="18" customHeight="1" x14ac:dyDescent="0.2">
      <c r="A794" s="299"/>
      <c r="B794" s="295"/>
      <c r="C794" s="293"/>
      <c r="D794" s="290" t="s">
        <v>340</v>
      </c>
      <c r="E794" s="291"/>
      <c r="F794" s="290" t="s">
        <v>340</v>
      </c>
      <c r="G794" s="291"/>
      <c r="H794" s="292" t="str">
        <f t="shared" si="36"/>
        <v>_</v>
      </c>
      <c r="I794" s="292" t="str">
        <f t="shared" si="37"/>
        <v>_</v>
      </c>
      <c r="J794" s="582">
        <f t="shared" si="38"/>
        <v>0</v>
      </c>
    </row>
    <row r="795" spans="1:10" ht="18" customHeight="1" x14ac:dyDescent="0.2">
      <c r="A795" s="299"/>
      <c r="B795" s="295"/>
      <c r="C795" s="293"/>
      <c r="D795" s="290" t="s">
        <v>340</v>
      </c>
      <c r="E795" s="291"/>
      <c r="F795" s="290" t="s">
        <v>340</v>
      </c>
      <c r="G795" s="291"/>
      <c r="H795" s="292" t="str">
        <f t="shared" si="36"/>
        <v>_</v>
      </c>
      <c r="I795" s="292" t="str">
        <f t="shared" si="37"/>
        <v>_</v>
      </c>
      <c r="J795" s="582">
        <f t="shared" si="38"/>
        <v>0</v>
      </c>
    </row>
    <row r="796" spans="1:10" ht="18" customHeight="1" x14ac:dyDescent="0.2">
      <c r="A796" s="299"/>
      <c r="B796" s="295"/>
      <c r="C796" s="293"/>
      <c r="D796" s="290" t="s">
        <v>340</v>
      </c>
      <c r="E796" s="291"/>
      <c r="F796" s="290" t="s">
        <v>340</v>
      </c>
      <c r="G796" s="291"/>
      <c r="H796" s="292" t="str">
        <f t="shared" si="36"/>
        <v>_</v>
      </c>
      <c r="I796" s="292" t="str">
        <f t="shared" si="37"/>
        <v>_</v>
      </c>
      <c r="J796" s="582">
        <f t="shared" si="38"/>
        <v>0</v>
      </c>
    </row>
    <row r="797" spans="1:10" ht="18" customHeight="1" x14ac:dyDescent="0.2">
      <c r="A797" s="299"/>
      <c r="B797" s="295"/>
      <c r="C797" s="293"/>
      <c r="D797" s="290" t="s">
        <v>340</v>
      </c>
      <c r="E797" s="291"/>
      <c r="F797" s="290" t="s">
        <v>340</v>
      </c>
      <c r="G797" s="291"/>
      <c r="H797" s="292" t="str">
        <f t="shared" si="36"/>
        <v>_</v>
      </c>
      <c r="I797" s="292" t="str">
        <f t="shared" si="37"/>
        <v>_</v>
      </c>
      <c r="J797" s="582">
        <f t="shared" si="38"/>
        <v>0</v>
      </c>
    </row>
    <row r="798" spans="1:10" ht="18" customHeight="1" x14ac:dyDescent="0.2">
      <c r="A798" s="299"/>
      <c r="B798" s="295"/>
      <c r="C798" s="293"/>
      <c r="D798" s="290" t="s">
        <v>340</v>
      </c>
      <c r="E798" s="291"/>
      <c r="F798" s="290" t="s">
        <v>340</v>
      </c>
      <c r="G798" s="291"/>
      <c r="H798" s="292" t="str">
        <f t="shared" si="36"/>
        <v>_</v>
      </c>
      <c r="I798" s="292" t="str">
        <f t="shared" si="37"/>
        <v>_</v>
      </c>
      <c r="J798" s="582">
        <f t="shared" si="38"/>
        <v>0</v>
      </c>
    </row>
    <row r="799" spans="1:10" ht="18" customHeight="1" x14ac:dyDescent="0.2">
      <c r="A799" s="299"/>
      <c r="B799" s="295"/>
      <c r="C799" s="293"/>
      <c r="D799" s="290" t="s">
        <v>340</v>
      </c>
      <c r="E799" s="291"/>
      <c r="F799" s="290" t="s">
        <v>340</v>
      </c>
      <c r="G799" s="291"/>
      <c r="H799" s="292" t="str">
        <f t="shared" si="36"/>
        <v>_</v>
      </c>
      <c r="I799" s="292" t="str">
        <f t="shared" si="37"/>
        <v>_</v>
      </c>
      <c r="J799" s="582">
        <f t="shared" si="38"/>
        <v>0</v>
      </c>
    </row>
    <row r="800" spans="1:10" ht="18" customHeight="1" x14ac:dyDescent="0.2">
      <c r="A800" s="299"/>
      <c r="B800" s="295"/>
      <c r="C800" s="293"/>
      <c r="D800" s="290" t="s">
        <v>340</v>
      </c>
      <c r="E800" s="291"/>
      <c r="F800" s="290" t="s">
        <v>340</v>
      </c>
      <c r="G800" s="291"/>
      <c r="H800" s="292" t="str">
        <f t="shared" si="36"/>
        <v>_</v>
      </c>
      <c r="I800" s="292" t="str">
        <f t="shared" si="37"/>
        <v>_</v>
      </c>
      <c r="J800" s="582">
        <f t="shared" si="38"/>
        <v>0</v>
      </c>
    </row>
    <row r="801" spans="1:10" ht="18" customHeight="1" x14ac:dyDescent="0.2">
      <c r="A801" s="299"/>
      <c r="B801" s="295"/>
      <c r="C801" s="293"/>
      <c r="D801" s="290" t="s">
        <v>340</v>
      </c>
      <c r="E801" s="291"/>
      <c r="F801" s="290" t="s">
        <v>340</v>
      </c>
      <c r="G801" s="291"/>
      <c r="H801" s="292" t="str">
        <f t="shared" si="36"/>
        <v>_</v>
      </c>
      <c r="I801" s="292" t="str">
        <f t="shared" si="37"/>
        <v>_</v>
      </c>
      <c r="J801" s="582">
        <f t="shared" si="38"/>
        <v>0</v>
      </c>
    </row>
    <row r="802" spans="1:10" ht="18" customHeight="1" x14ac:dyDescent="0.2">
      <c r="A802" s="299"/>
      <c r="B802" s="295"/>
      <c r="C802" s="293"/>
      <c r="D802" s="290" t="s">
        <v>340</v>
      </c>
      <c r="E802" s="291"/>
      <c r="F802" s="290" t="s">
        <v>340</v>
      </c>
      <c r="G802" s="291"/>
      <c r="H802" s="292" t="str">
        <f t="shared" si="36"/>
        <v>_</v>
      </c>
      <c r="I802" s="292" t="str">
        <f t="shared" si="37"/>
        <v>_</v>
      </c>
      <c r="J802" s="582">
        <f t="shared" si="38"/>
        <v>0</v>
      </c>
    </row>
    <row r="803" spans="1:10" ht="18" customHeight="1" x14ac:dyDescent="0.2">
      <c r="A803" s="299"/>
      <c r="B803" s="295"/>
      <c r="C803" s="293"/>
      <c r="D803" s="290" t="s">
        <v>340</v>
      </c>
      <c r="E803" s="291"/>
      <c r="F803" s="290" t="s">
        <v>340</v>
      </c>
      <c r="G803" s="291"/>
      <c r="H803" s="292" t="str">
        <f t="shared" si="36"/>
        <v>_</v>
      </c>
      <c r="I803" s="292" t="str">
        <f t="shared" si="37"/>
        <v>_</v>
      </c>
      <c r="J803" s="582">
        <f t="shared" si="38"/>
        <v>0</v>
      </c>
    </row>
    <row r="804" spans="1:10" ht="18" customHeight="1" x14ac:dyDescent="0.2">
      <c r="A804" s="299"/>
      <c r="B804" s="295"/>
      <c r="C804" s="293"/>
      <c r="D804" s="290" t="s">
        <v>340</v>
      </c>
      <c r="E804" s="291"/>
      <c r="F804" s="290" t="s">
        <v>340</v>
      </c>
      <c r="G804" s="291"/>
      <c r="H804" s="292" t="str">
        <f t="shared" si="36"/>
        <v>_</v>
      </c>
      <c r="I804" s="292" t="str">
        <f t="shared" si="37"/>
        <v>_</v>
      </c>
      <c r="J804" s="582">
        <f t="shared" si="38"/>
        <v>0</v>
      </c>
    </row>
    <row r="805" spans="1:10" ht="18" customHeight="1" x14ac:dyDescent="0.2">
      <c r="A805" s="299"/>
      <c r="B805" s="295"/>
      <c r="C805" s="293"/>
      <c r="D805" s="290" t="s">
        <v>340</v>
      </c>
      <c r="E805" s="291"/>
      <c r="F805" s="290" t="s">
        <v>340</v>
      </c>
      <c r="G805" s="291"/>
      <c r="H805" s="292" t="str">
        <f t="shared" si="36"/>
        <v>_</v>
      </c>
      <c r="I805" s="292" t="str">
        <f t="shared" si="37"/>
        <v>_</v>
      </c>
      <c r="J805" s="582">
        <f t="shared" si="38"/>
        <v>0</v>
      </c>
    </row>
    <row r="806" spans="1:10" ht="18" customHeight="1" x14ac:dyDescent="0.2">
      <c r="A806" s="299"/>
      <c r="B806" s="295"/>
      <c r="C806" s="293"/>
      <c r="D806" s="290" t="s">
        <v>340</v>
      </c>
      <c r="E806" s="291"/>
      <c r="F806" s="290" t="s">
        <v>340</v>
      </c>
      <c r="G806" s="291"/>
      <c r="H806" s="292" t="str">
        <f t="shared" si="36"/>
        <v>_</v>
      </c>
      <c r="I806" s="292" t="str">
        <f t="shared" si="37"/>
        <v>_</v>
      </c>
      <c r="J806" s="582">
        <f t="shared" si="38"/>
        <v>0</v>
      </c>
    </row>
    <row r="807" spans="1:10" ht="18" customHeight="1" x14ac:dyDescent="0.2">
      <c r="A807" s="299"/>
      <c r="B807" s="295"/>
      <c r="C807" s="293"/>
      <c r="D807" s="290" t="s">
        <v>340</v>
      </c>
      <c r="E807" s="291"/>
      <c r="F807" s="290" t="s">
        <v>340</v>
      </c>
      <c r="G807" s="291"/>
      <c r="H807" s="292" t="str">
        <f t="shared" si="36"/>
        <v>_</v>
      </c>
      <c r="I807" s="292" t="str">
        <f t="shared" si="37"/>
        <v>_</v>
      </c>
      <c r="J807" s="582">
        <f t="shared" si="38"/>
        <v>0</v>
      </c>
    </row>
    <row r="808" spans="1:10" ht="18" customHeight="1" x14ac:dyDescent="0.2">
      <c r="A808" s="299"/>
      <c r="B808" s="295"/>
      <c r="C808" s="293"/>
      <c r="D808" s="290" t="s">
        <v>340</v>
      </c>
      <c r="E808" s="291"/>
      <c r="F808" s="290" t="s">
        <v>340</v>
      </c>
      <c r="G808" s="291"/>
      <c r="H808" s="292" t="str">
        <f t="shared" si="36"/>
        <v>_</v>
      </c>
      <c r="I808" s="292" t="str">
        <f t="shared" si="37"/>
        <v>_</v>
      </c>
      <c r="J808" s="582">
        <f t="shared" si="38"/>
        <v>0</v>
      </c>
    </row>
    <row r="809" spans="1:10" ht="18" customHeight="1" x14ac:dyDescent="0.2">
      <c r="A809" s="299"/>
      <c r="B809" s="295"/>
      <c r="C809" s="293"/>
      <c r="D809" s="290" t="s">
        <v>340</v>
      </c>
      <c r="E809" s="291"/>
      <c r="F809" s="290" t="s">
        <v>340</v>
      </c>
      <c r="G809" s="291"/>
      <c r="H809" s="292" t="str">
        <f t="shared" si="36"/>
        <v>_</v>
      </c>
      <c r="I809" s="292" t="str">
        <f t="shared" si="37"/>
        <v>_</v>
      </c>
      <c r="J809" s="582">
        <f t="shared" si="38"/>
        <v>0</v>
      </c>
    </row>
    <row r="810" spans="1:10" ht="18" customHeight="1" x14ac:dyDescent="0.2">
      <c r="A810" s="299"/>
      <c r="B810" s="295"/>
      <c r="C810" s="293"/>
      <c r="D810" s="290" t="s">
        <v>340</v>
      </c>
      <c r="E810" s="291"/>
      <c r="F810" s="290" t="s">
        <v>340</v>
      </c>
      <c r="G810" s="291"/>
      <c r="H810" s="292" t="str">
        <f t="shared" si="36"/>
        <v>_</v>
      </c>
      <c r="I810" s="292" t="str">
        <f t="shared" si="37"/>
        <v>_</v>
      </c>
      <c r="J810" s="582">
        <f t="shared" si="38"/>
        <v>0</v>
      </c>
    </row>
    <row r="811" spans="1:10" ht="18" customHeight="1" x14ac:dyDescent="0.2">
      <c r="A811" s="299"/>
      <c r="B811" s="295"/>
      <c r="C811" s="293"/>
      <c r="D811" s="290" t="s">
        <v>340</v>
      </c>
      <c r="E811" s="291"/>
      <c r="F811" s="290" t="s">
        <v>340</v>
      </c>
      <c r="G811" s="291"/>
      <c r="H811" s="292" t="str">
        <f t="shared" si="36"/>
        <v>_</v>
      </c>
      <c r="I811" s="292" t="str">
        <f t="shared" si="37"/>
        <v>_</v>
      </c>
      <c r="J811" s="582">
        <f t="shared" si="38"/>
        <v>0</v>
      </c>
    </row>
    <row r="812" spans="1:10" ht="18" customHeight="1" x14ac:dyDescent="0.2">
      <c r="A812" s="299"/>
      <c r="B812" s="295"/>
      <c r="C812" s="293"/>
      <c r="D812" s="290" t="s">
        <v>340</v>
      </c>
      <c r="E812" s="291"/>
      <c r="F812" s="290" t="s">
        <v>340</v>
      </c>
      <c r="G812" s="291"/>
      <c r="H812" s="292" t="str">
        <f t="shared" si="36"/>
        <v>_</v>
      </c>
      <c r="I812" s="292" t="str">
        <f t="shared" si="37"/>
        <v>_</v>
      </c>
      <c r="J812" s="582">
        <f t="shared" si="38"/>
        <v>0</v>
      </c>
    </row>
    <row r="813" spans="1:10" ht="18" customHeight="1" x14ac:dyDescent="0.2">
      <c r="A813" s="299"/>
      <c r="B813" s="295"/>
      <c r="C813" s="293"/>
      <c r="D813" s="290" t="s">
        <v>340</v>
      </c>
      <c r="E813" s="291"/>
      <c r="F813" s="290" t="s">
        <v>340</v>
      </c>
      <c r="G813" s="291"/>
      <c r="H813" s="292" t="str">
        <f t="shared" si="36"/>
        <v>_</v>
      </c>
      <c r="I813" s="292" t="str">
        <f t="shared" si="37"/>
        <v>_</v>
      </c>
      <c r="J813" s="582">
        <f t="shared" si="38"/>
        <v>0</v>
      </c>
    </row>
    <row r="814" spans="1:10" ht="18" customHeight="1" x14ac:dyDescent="0.2">
      <c r="A814" s="299"/>
      <c r="B814" s="295"/>
      <c r="C814" s="293"/>
      <c r="D814" s="290" t="s">
        <v>340</v>
      </c>
      <c r="E814" s="291"/>
      <c r="F814" s="290" t="s">
        <v>340</v>
      </c>
      <c r="G814" s="291"/>
      <c r="H814" s="292" t="str">
        <f t="shared" si="36"/>
        <v>_</v>
      </c>
      <c r="I814" s="292" t="str">
        <f t="shared" si="37"/>
        <v>_</v>
      </c>
      <c r="J814" s="582">
        <f t="shared" si="38"/>
        <v>0</v>
      </c>
    </row>
    <row r="815" spans="1:10" ht="18" customHeight="1" x14ac:dyDescent="0.2">
      <c r="A815" s="299"/>
      <c r="B815" s="295"/>
      <c r="C815" s="293"/>
      <c r="D815" s="290" t="s">
        <v>340</v>
      </c>
      <c r="E815" s="291"/>
      <c r="F815" s="290" t="s">
        <v>340</v>
      </c>
      <c r="G815" s="291"/>
      <c r="H815" s="292" t="str">
        <f t="shared" si="36"/>
        <v>_</v>
      </c>
      <c r="I815" s="292" t="str">
        <f t="shared" si="37"/>
        <v>_</v>
      </c>
      <c r="J815" s="582">
        <f t="shared" si="38"/>
        <v>0</v>
      </c>
    </row>
    <row r="816" spans="1:10" ht="18" customHeight="1" x14ac:dyDescent="0.2">
      <c r="A816" s="299"/>
      <c r="B816" s="295"/>
      <c r="C816" s="293"/>
      <c r="D816" s="290" t="s">
        <v>340</v>
      </c>
      <c r="E816" s="291"/>
      <c r="F816" s="290" t="s">
        <v>340</v>
      </c>
      <c r="G816" s="291"/>
      <c r="H816" s="292" t="str">
        <f t="shared" si="36"/>
        <v>_</v>
      </c>
      <c r="I816" s="292" t="str">
        <f t="shared" si="37"/>
        <v>_</v>
      </c>
      <c r="J816" s="582">
        <f t="shared" si="38"/>
        <v>0</v>
      </c>
    </row>
    <row r="817" spans="1:10" ht="18" customHeight="1" x14ac:dyDescent="0.2">
      <c r="A817" s="299"/>
      <c r="B817" s="295"/>
      <c r="C817" s="293"/>
      <c r="D817" s="290" t="s">
        <v>340</v>
      </c>
      <c r="E817" s="291"/>
      <c r="F817" s="290" t="s">
        <v>340</v>
      </c>
      <c r="G817" s="291"/>
      <c r="H817" s="292" t="str">
        <f t="shared" si="36"/>
        <v>_</v>
      </c>
      <c r="I817" s="292" t="str">
        <f t="shared" si="37"/>
        <v>_</v>
      </c>
      <c r="J817" s="582">
        <f t="shared" si="38"/>
        <v>0</v>
      </c>
    </row>
    <row r="818" spans="1:10" ht="18" customHeight="1" x14ac:dyDescent="0.2">
      <c r="A818" s="299"/>
      <c r="B818" s="295"/>
      <c r="C818" s="293"/>
      <c r="D818" s="290" t="s">
        <v>340</v>
      </c>
      <c r="E818" s="291"/>
      <c r="F818" s="290" t="s">
        <v>340</v>
      </c>
      <c r="G818" s="291"/>
      <c r="H818" s="292" t="str">
        <f t="shared" si="36"/>
        <v>_</v>
      </c>
      <c r="I818" s="292" t="str">
        <f t="shared" si="37"/>
        <v>_</v>
      </c>
      <c r="J818" s="582">
        <f t="shared" si="38"/>
        <v>0</v>
      </c>
    </row>
    <row r="819" spans="1:10" ht="18" customHeight="1" x14ac:dyDescent="0.2">
      <c r="A819" s="299"/>
      <c r="B819" s="295"/>
      <c r="C819" s="293"/>
      <c r="D819" s="290" t="s">
        <v>340</v>
      </c>
      <c r="E819" s="291"/>
      <c r="F819" s="290" t="s">
        <v>340</v>
      </c>
      <c r="G819" s="291"/>
      <c r="H819" s="292" t="str">
        <f t="shared" si="36"/>
        <v>_</v>
      </c>
      <c r="I819" s="292" t="str">
        <f t="shared" si="37"/>
        <v>_</v>
      </c>
      <c r="J819" s="582">
        <f t="shared" si="38"/>
        <v>0</v>
      </c>
    </row>
    <row r="820" spans="1:10" ht="18" customHeight="1" x14ac:dyDescent="0.2">
      <c r="A820" s="299"/>
      <c r="B820" s="295"/>
      <c r="C820" s="293"/>
      <c r="D820" s="290" t="s">
        <v>340</v>
      </c>
      <c r="E820" s="291"/>
      <c r="F820" s="290" t="s">
        <v>340</v>
      </c>
      <c r="G820" s="291"/>
      <c r="H820" s="292" t="str">
        <f t="shared" si="36"/>
        <v>_</v>
      </c>
      <c r="I820" s="292" t="str">
        <f t="shared" si="37"/>
        <v>_</v>
      </c>
      <c r="J820" s="582">
        <f t="shared" si="38"/>
        <v>0</v>
      </c>
    </row>
    <row r="821" spans="1:10" ht="18" customHeight="1" x14ac:dyDescent="0.2">
      <c r="A821" s="299"/>
      <c r="B821" s="295"/>
      <c r="C821" s="293"/>
      <c r="D821" s="290" t="s">
        <v>340</v>
      </c>
      <c r="E821" s="291"/>
      <c r="F821" s="290" t="s">
        <v>340</v>
      </c>
      <c r="G821" s="291"/>
      <c r="H821" s="292" t="str">
        <f t="shared" si="36"/>
        <v>_</v>
      </c>
      <c r="I821" s="292" t="str">
        <f t="shared" si="37"/>
        <v>_</v>
      </c>
      <c r="J821" s="582">
        <f t="shared" si="38"/>
        <v>0</v>
      </c>
    </row>
    <row r="822" spans="1:10" ht="18" customHeight="1" x14ac:dyDescent="0.2">
      <c r="A822" s="299"/>
      <c r="B822" s="295"/>
      <c r="C822" s="293"/>
      <c r="D822" s="290" t="s">
        <v>340</v>
      </c>
      <c r="E822" s="291"/>
      <c r="F822" s="290" t="s">
        <v>340</v>
      </c>
      <c r="G822" s="291"/>
      <c r="H822" s="292" t="str">
        <f t="shared" si="36"/>
        <v>_</v>
      </c>
      <c r="I822" s="292" t="str">
        <f t="shared" si="37"/>
        <v>_</v>
      </c>
      <c r="J822" s="582">
        <f t="shared" si="38"/>
        <v>0</v>
      </c>
    </row>
    <row r="823" spans="1:10" ht="18" customHeight="1" x14ac:dyDescent="0.2">
      <c r="A823" s="299"/>
      <c r="B823" s="295"/>
      <c r="C823" s="293"/>
      <c r="D823" s="290" t="s">
        <v>340</v>
      </c>
      <c r="E823" s="291"/>
      <c r="F823" s="290" t="s">
        <v>340</v>
      </c>
      <c r="G823" s="291"/>
      <c r="H823" s="292" t="str">
        <f t="shared" si="36"/>
        <v>_</v>
      </c>
      <c r="I823" s="292" t="str">
        <f t="shared" si="37"/>
        <v>_</v>
      </c>
      <c r="J823" s="582">
        <f t="shared" si="38"/>
        <v>0</v>
      </c>
    </row>
    <row r="824" spans="1:10" ht="18" customHeight="1" x14ac:dyDescent="0.2">
      <c r="A824" s="299"/>
      <c r="B824" s="295"/>
      <c r="C824" s="293"/>
      <c r="D824" s="290" t="s">
        <v>340</v>
      </c>
      <c r="E824" s="291"/>
      <c r="F824" s="290" t="s">
        <v>340</v>
      </c>
      <c r="G824" s="291"/>
      <c r="H824" s="292" t="str">
        <f t="shared" si="36"/>
        <v>_</v>
      </c>
      <c r="I824" s="292" t="str">
        <f t="shared" si="37"/>
        <v>_</v>
      </c>
      <c r="J824" s="582">
        <f t="shared" si="38"/>
        <v>0</v>
      </c>
    </row>
    <row r="825" spans="1:10" ht="18" customHeight="1" x14ac:dyDescent="0.2">
      <c r="A825" s="299"/>
      <c r="B825" s="295"/>
      <c r="C825" s="293"/>
      <c r="D825" s="290" t="s">
        <v>340</v>
      </c>
      <c r="E825" s="291"/>
      <c r="F825" s="290" t="s">
        <v>340</v>
      </c>
      <c r="G825" s="291"/>
      <c r="H825" s="292" t="str">
        <f t="shared" si="36"/>
        <v>_</v>
      </c>
      <c r="I825" s="292" t="str">
        <f t="shared" si="37"/>
        <v>_</v>
      </c>
      <c r="J825" s="582">
        <f t="shared" si="38"/>
        <v>0</v>
      </c>
    </row>
    <row r="826" spans="1:10" ht="18" customHeight="1" x14ac:dyDescent="0.2">
      <c r="A826" s="299"/>
      <c r="B826" s="295"/>
      <c r="C826" s="293"/>
      <c r="D826" s="290" t="s">
        <v>340</v>
      </c>
      <c r="E826" s="291"/>
      <c r="F826" s="290" t="s">
        <v>340</v>
      </c>
      <c r="G826" s="291"/>
      <c r="H826" s="292" t="str">
        <f t="shared" si="36"/>
        <v>_</v>
      </c>
      <c r="I826" s="292" t="str">
        <f t="shared" si="37"/>
        <v>_</v>
      </c>
      <c r="J826" s="582">
        <f t="shared" si="38"/>
        <v>0</v>
      </c>
    </row>
    <row r="827" spans="1:10" ht="18" customHeight="1" x14ac:dyDescent="0.2">
      <c r="A827" s="299"/>
      <c r="B827" s="295"/>
      <c r="C827" s="293"/>
      <c r="D827" s="290" t="s">
        <v>340</v>
      </c>
      <c r="E827" s="291"/>
      <c r="F827" s="290" t="s">
        <v>340</v>
      </c>
      <c r="G827" s="291"/>
      <c r="H827" s="292" t="str">
        <f t="shared" si="36"/>
        <v>_</v>
      </c>
      <c r="I827" s="292" t="str">
        <f t="shared" si="37"/>
        <v>_</v>
      </c>
      <c r="J827" s="582">
        <f t="shared" si="38"/>
        <v>0</v>
      </c>
    </row>
    <row r="828" spans="1:10" ht="18" customHeight="1" x14ac:dyDescent="0.2">
      <c r="A828" s="299"/>
      <c r="B828" s="295"/>
      <c r="C828" s="293"/>
      <c r="D828" s="290" t="s">
        <v>340</v>
      </c>
      <c r="E828" s="291"/>
      <c r="F828" s="290" t="s">
        <v>340</v>
      </c>
      <c r="G828" s="291"/>
      <c r="H828" s="292" t="str">
        <f t="shared" si="36"/>
        <v>_</v>
      </c>
      <c r="I828" s="292" t="str">
        <f t="shared" si="37"/>
        <v>_</v>
      </c>
      <c r="J828" s="582">
        <f t="shared" si="38"/>
        <v>0</v>
      </c>
    </row>
    <row r="829" spans="1:10" ht="18" customHeight="1" x14ac:dyDescent="0.2">
      <c r="A829" s="299"/>
      <c r="B829" s="295"/>
      <c r="C829" s="293"/>
      <c r="D829" s="290" t="s">
        <v>340</v>
      </c>
      <c r="E829" s="291"/>
      <c r="F829" s="290" t="s">
        <v>340</v>
      </c>
      <c r="G829" s="291"/>
      <c r="H829" s="292" t="str">
        <f t="shared" si="36"/>
        <v>_</v>
      </c>
      <c r="I829" s="292" t="str">
        <f t="shared" si="37"/>
        <v>_</v>
      </c>
      <c r="J829" s="582">
        <f t="shared" si="38"/>
        <v>0</v>
      </c>
    </row>
    <row r="830" spans="1:10" ht="18" customHeight="1" x14ac:dyDescent="0.2">
      <c r="A830" s="299"/>
      <c r="B830" s="295"/>
      <c r="C830" s="293"/>
      <c r="D830" s="290" t="s">
        <v>340</v>
      </c>
      <c r="E830" s="291"/>
      <c r="F830" s="290" t="s">
        <v>340</v>
      </c>
      <c r="G830" s="291"/>
      <c r="H830" s="292" t="str">
        <f t="shared" si="36"/>
        <v>_</v>
      </c>
      <c r="I830" s="292" t="str">
        <f t="shared" si="37"/>
        <v>_</v>
      </c>
      <c r="J830" s="582">
        <f t="shared" si="38"/>
        <v>0</v>
      </c>
    </row>
    <row r="831" spans="1:10" ht="18" customHeight="1" x14ac:dyDescent="0.2">
      <c r="A831" s="299"/>
      <c r="B831" s="295"/>
      <c r="C831" s="293"/>
      <c r="D831" s="290" t="s">
        <v>340</v>
      </c>
      <c r="E831" s="291"/>
      <c r="F831" s="290" t="s">
        <v>340</v>
      </c>
      <c r="G831" s="291"/>
      <c r="H831" s="292" t="str">
        <f t="shared" si="36"/>
        <v>_</v>
      </c>
      <c r="I831" s="292" t="str">
        <f t="shared" si="37"/>
        <v>_</v>
      </c>
      <c r="J831" s="582">
        <f t="shared" si="38"/>
        <v>0</v>
      </c>
    </row>
    <row r="832" spans="1:10" ht="18" customHeight="1" x14ac:dyDescent="0.2">
      <c r="A832" s="299"/>
      <c r="B832" s="295"/>
      <c r="C832" s="293"/>
      <c r="D832" s="290" t="s">
        <v>340</v>
      </c>
      <c r="E832" s="291"/>
      <c r="F832" s="290" t="s">
        <v>340</v>
      </c>
      <c r="G832" s="291"/>
      <c r="H832" s="292" t="str">
        <f t="shared" si="36"/>
        <v>_</v>
      </c>
      <c r="I832" s="292" t="str">
        <f t="shared" si="37"/>
        <v>_</v>
      </c>
      <c r="J832" s="582">
        <f t="shared" si="38"/>
        <v>0</v>
      </c>
    </row>
    <row r="833" spans="1:10" ht="18" customHeight="1" x14ac:dyDescent="0.2">
      <c r="A833" s="299"/>
      <c r="B833" s="295"/>
      <c r="C833" s="293"/>
      <c r="D833" s="290" t="s">
        <v>340</v>
      </c>
      <c r="E833" s="291"/>
      <c r="F833" s="290" t="s">
        <v>340</v>
      </c>
      <c r="G833" s="291"/>
      <c r="H833" s="292" t="str">
        <f t="shared" si="36"/>
        <v>_</v>
      </c>
      <c r="I833" s="292" t="str">
        <f t="shared" si="37"/>
        <v>_</v>
      </c>
      <c r="J833" s="582">
        <f t="shared" si="38"/>
        <v>0</v>
      </c>
    </row>
    <row r="834" spans="1:10" ht="18" customHeight="1" x14ac:dyDescent="0.2">
      <c r="A834" s="299"/>
      <c r="B834" s="295"/>
      <c r="C834" s="293"/>
      <c r="D834" s="290" t="s">
        <v>340</v>
      </c>
      <c r="E834" s="291"/>
      <c r="F834" s="290" t="s">
        <v>340</v>
      </c>
      <c r="G834" s="291"/>
      <c r="H834" s="292" t="str">
        <f t="shared" si="36"/>
        <v>_</v>
      </c>
      <c r="I834" s="292" t="str">
        <f t="shared" si="37"/>
        <v>_</v>
      </c>
      <c r="J834" s="582">
        <f t="shared" si="38"/>
        <v>0</v>
      </c>
    </row>
    <row r="835" spans="1:10" ht="18" customHeight="1" x14ac:dyDescent="0.2">
      <c r="A835" s="299"/>
      <c r="B835" s="295"/>
      <c r="C835" s="293"/>
      <c r="D835" s="290" t="s">
        <v>340</v>
      </c>
      <c r="E835" s="291"/>
      <c r="F835" s="290" t="s">
        <v>340</v>
      </c>
      <c r="G835" s="291"/>
      <c r="H835" s="292" t="str">
        <f t="shared" si="36"/>
        <v>_</v>
      </c>
      <c r="I835" s="292" t="str">
        <f t="shared" si="37"/>
        <v>_</v>
      </c>
      <c r="J835" s="582">
        <f t="shared" si="38"/>
        <v>0</v>
      </c>
    </row>
    <row r="836" spans="1:10" ht="18" customHeight="1" x14ac:dyDescent="0.2">
      <c r="A836" s="299"/>
      <c r="B836" s="295"/>
      <c r="C836" s="293"/>
      <c r="D836" s="290" t="s">
        <v>340</v>
      </c>
      <c r="E836" s="291"/>
      <c r="F836" s="290" t="s">
        <v>340</v>
      </c>
      <c r="G836" s="291"/>
      <c r="H836" s="292" t="str">
        <f t="shared" si="36"/>
        <v>_</v>
      </c>
      <c r="I836" s="292" t="str">
        <f t="shared" si="37"/>
        <v>_</v>
      </c>
      <c r="J836" s="582">
        <f t="shared" si="38"/>
        <v>0</v>
      </c>
    </row>
    <row r="837" spans="1:10" ht="18" customHeight="1" x14ac:dyDescent="0.2">
      <c r="A837" s="299"/>
      <c r="B837" s="295"/>
      <c r="C837" s="293"/>
      <c r="D837" s="290" t="s">
        <v>340</v>
      </c>
      <c r="E837" s="291"/>
      <c r="F837" s="290" t="s">
        <v>340</v>
      </c>
      <c r="G837" s="291"/>
      <c r="H837" s="292" t="str">
        <f t="shared" si="36"/>
        <v>_</v>
      </c>
      <c r="I837" s="292" t="str">
        <f t="shared" si="37"/>
        <v>_</v>
      </c>
      <c r="J837" s="582">
        <f t="shared" si="38"/>
        <v>0</v>
      </c>
    </row>
    <row r="838" spans="1:10" ht="18" customHeight="1" x14ac:dyDescent="0.2">
      <c r="A838" s="299"/>
      <c r="B838" s="295"/>
      <c r="C838" s="293"/>
      <c r="D838" s="290" t="s">
        <v>340</v>
      </c>
      <c r="E838" s="291"/>
      <c r="F838" s="290" t="s">
        <v>340</v>
      </c>
      <c r="G838" s="291"/>
      <c r="H838" s="292" t="str">
        <f t="shared" ref="H838:H901" si="39">CONCATENATE(A838,"_",LEFT(E838,2))</f>
        <v>_</v>
      </c>
      <c r="I838" s="292" t="str">
        <f t="shared" ref="I838:I901" si="40">CONCATENATE(A838,"_",LEFT(G838, 2))</f>
        <v>_</v>
      </c>
      <c r="J838" s="582">
        <f t="shared" ref="J838:J901" si="41" xml:space="preserve"> J837+N(D838)-N(F838)</f>
        <v>0</v>
      </c>
    </row>
    <row r="839" spans="1:10" ht="18" customHeight="1" x14ac:dyDescent="0.2">
      <c r="A839" s="299"/>
      <c r="B839" s="295"/>
      <c r="C839" s="293"/>
      <c r="D839" s="290" t="s">
        <v>340</v>
      </c>
      <c r="E839" s="291"/>
      <c r="F839" s="290" t="s">
        <v>340</v>
      </c>
      <c r="G839" s="291"/>
      <c r="H839" s="292" t="str">
        <f t="shared" si="39"/>
        <v>_</v>
      </c>
      <c r="I839" s="292" t="str">
        <f t="shared" si="40"/>
        <v>_</v>
      </c>
      <c r="J839" s="582">
        <f t="shared" si="41"/>
        <v>0</v>
      </c>
    </row>
    <row r="840" spans="1:10" ht="18" customHeight="1" x14ac:dyDescent="0.2">
      <c r="A840" s="299"/>
      <c r="B840" s="295"/>
      <c r="C840" s="293"/>
      <c r="D840" s="290" t="s">
        <v>340</v>
      </c>
      <c r="E840" s="291"/>
      <c r="F840" s="290" t="s">
        <v>340</v>
      </c>
      <c r="G840" s="291"/>
      <c r="H840" s="292" t="str">
        <f t="shared" si="39"/>
        <v>_</v>
      </c>
      <c r="I840" s="292" t="str">
        <f t="shared" si="40"/>
        <v>_</v>
      </c>
      <c r="J840" s="582">
        <f t="shared" si="41"/>
        <v>0</v>
      </c>
    </row>
    <row r="841" spans="1:10" ht="18" customHeight="1" x14ac:dyDescent="0.2">
      <c r="A841" s="299"/>
      <c r="B841" s="295"/>
      <c r="C841" s="293"/>
      <c r="D841" s="290" t="s">
        <v>340</v>
      </c>
      <c r="E841" s="291"/>
      <c r="F841" s="290" t="s">
        <v>340</v>
      </c>
      <c r="G841" s="291"/>
      <c r="H841" s="292" t="str">
        <f t="shared" si="39"/>
        <v>_</v>
      </c>
      <c r="I841" s="292" t="str">
        <f t="shared" si="40"/>
        <v>_</v>
      </c>
      <c r="J841" s="582">
        <f t="shared" si="41"/>
        <v>0</v>
      </c>
    </row>
    <row r="842" spans="1:10" ht="18" customHeight="1" x14ac:dyDescent="0.2">
      <c r="A842" s="299"/>
      <c r="B842" s="295"/>
      <c r="C842" s="293"/>
      <c r="D842" s="290" t="s">
        <v>340</v>
      </c>
      <c r="E842" s="291"/>
      <c r="F842" s="290" t="s">
        <v>340</v>
      </c>
      <c r="G842" s="291"/>
      <c r="H842" s="292" t="str">
        <f t="shared" si="39"/>
        <v>_</v>
      </c>
      <c r="I842" s="292" t="str">
        <f t="shared" si="40"/>
        <v>_</v>
      </c>
      <c r="J842" s="582">
        <f t="shared" si="41"/>
        <v>0</v>
      </c>
    </row>
    <row r="843" spans="1:10" ht="18" customHeight="1" x14ac:dyDescent="0.2">
      <c r="A843" s="299"/>
      <c r="B843" s="295"/>
      <c r="C843" s="293"/>
      <c r="D843" s="290" t="s">
        <v>340</v>
      </c>
      <c r="E843" s="291"/>
      <c r="F843" s="290" t="s">
        <v>340</v>
      </c>
      <c r="G843" s="291"/>
      <c r="H843" s="292" t="str">
        <f t="shared" si="39"/>
        <v>_</v>
      </c>
      <c r="I843" s="292" t="str">
        <f t="shared" si="40"/>
        <v>_</v>
      </c>
      <c r="J843" s="582">
        <f t="shared" si="41"/>
        <v>0</v>
      </c>
    </row>
    <row r="844" spans="1:10" ht="18" customHeight="1" x14ac:dyDescent="0.2">
      <c r="A844" s="299"/>
      <c r="B844" s="295"/>
      <c r="C844" s="293"/>
      <c r="D844" s="290" t="s">
        <v>340</v>
      </c>
      <c r="E844" s="291"/>
      <c r="F844" s="290" t="s">
        <v>340</v>
      </c>
      <c r="G844" s="291"/>
      <c r="H844" s="292" t="str">
        <f t="shared" si="39"/>
        <v>_</v>
      </c>
      <c r="I844" s="292" t="str">
        <f t="shared" si="40"/>
        <v>_</v>
      </c>
      <c r="J844" s="582">
        <f t="shared" si="41"/>
        <v>0</v>
      </c>
    </row>
    <row r="845" spans="1:10" ht="18" customHeight="1" x14ac:dyDescent="0.2">
      <c r="A845" s="299"/>
      <c r="B845" s="295"/>
      <c r="C845" s="293"/>
      <c r="D845" s="290" t="s">
        <v>340</v>
      </c>
      <c r="E845" s="291"/>
      <c r="F845" s="290" t="s">
        <v>340</v>
      </c>
      <c r="G845" s="291"/>
      <c r="H845" s="292" t="str">
        <f t="shared" si="39"/>
        <v>_</v>
      </c>
      <c r="I845" s="292" t="str">
        <f t="shared" si="40"/>
        <v>_</v>
      </c>
      <c r="J845" s="582">
        <f t="shared" si="41"/>
        <v>0</v>
      </c>
    </row>
    <row r="846" spans="1:10" ht="18" customHeight="1" x14ac:dyDescent="0.2">
      <c r="A846" s="299"/>
      <c r="B846" s="295"/>
      <c r="C846" s="293"/>
      <c r="D846" s="290" t="s">
        <v>340</v>
      </c>
      <c r="E846" s="291"/>
      <c r="F846" s="290" t="s">
        <v>340</v>
      </c>
      <c r="G846" s="291"/>
      <c r="H846" s="292" t="str">
        <f t="shared" si="39"/>
        <v>_</v>
      </c>
      <c r="I846" s="292" t="str">
        <f t="shared" si="40"/>
        <v>_</v>
      </c>
      <c r="J846" s="582">
        <f t="shared" si="41"/>
        <v>0</v>
      </c>
    </row>
    <row r="847" spans="1:10" ht="18" customHeight="1" x14ac:dyDescent="0.2">
      <c r="A847" s="299"/>
      <c r="B847" s="295"/>
      <c r="C847" s="293"/>
      <c r="D847" s="290" t="s">
        <v>340</v>
      </c>
      <c r="E847" s="291"/>
      <c r="F847" s="290" t="s">
        <v>340</v>
      </c>
      <c r="G847" s="291"/>
      <c r="H847" s="292" t="str">
        <f t="shared" si="39"/>
        <v>_</v>
      </c>
      <c r="I847" s="292" t="str">
        <f t="shared" si="40"/>
        <v>_</v>
      </c>
      <c r="J847" s="582">
        <f t="shared" si="41"/>
        <v>0</v>
      </c>
    </row>
    <row r="848" spans="1:10" ht="18" customHeight="1" x14ac:dyDescent="0.2">
      <c r="A848" s="299"/>
      <c r="B848" s="295"/>
      <c r="C848" s="293"/>
      <c r="D848" s="290" t="s">
        <v>340</v>
      </c>
      <c r="E848" s="291"/>
      <c r="F848" s="290" t="s">
        <v>340</v>
      </c>
      <c r="G848" s="291"/>
      <c r="H848" s="292" t="str">
        <f t="shared" si="39"/>
        <v>_</v>
      </c>
      <c r="I848" s="292" t="str">
        <f t="shared" si="40"/>
        <v>_</v>
      </c>
      <c r="J848" s="582">
        <f t="shared" si="41"/>
        <v>0</v>
      </c>
    </row>
    <row r="849" spans="1:10" ht="18" customHeight="1" x14ac:dyDescent="0.2">
      <c r="A849" s="299"/>
      <c r="B849" s="295"/>
      <c r="C849" s="293"/>
      <c r="D849" s="290" t="s">
        <v>340</v>
      </c>
      <c r="E849" s="291"/>
      <c r="F849" s="290" t="s">
        <v>340</v>
      </c>
      <c r="G849" s="291"/>
      <c r="H849" s="292" t="str">
        <f t="shared" si="39"/>
        <v>_</v>
      </c>
      <c r="I849" s="292" t="str">
        <f t="shared" si="40"/>
        <v>_</v>
      </c>
      <c r="J849" s="582">
        <f t="shared" si="41"/>
        <v>0</v>
      </c>
    </row>
    <row r="850" spans="1:10" ht="18" customHeight="1" x14ac:dyDescent="0.2">
      <c r="A850" s="299"/>
      <c r="B850" s="295"/>
      <c r="C850" s="293"/>
      <c r="D850" s="290" t="s">
        <v>340</v>
      </c>
      <c r="E850" s="291"/>
      <c r="F850" s="290" t="s">
        <v>340</v>
      </c>
      <c r="G850" s="291"/>
      <c r="H850" s="292" t="str">
        <f t="shared" si="39"/>
        <v>_</v>
      </c>
      <c r="I850" s="292" t="str">
        <f t="shared" si="40"/>
        <v>_</v>
      </c>
      <c r="J850" s="582">
        <f t="shared" si="41"/>
        <v>0</v>
      </c>
    </row>
    <row r="851" spans="1:10" ht="18" customHeight="1" x14ac:dyDescent="0.2">
      <c r="A851" s="299"/>
      <c r="B851" s="295"/>
      <c r="C851" s="293"/>
      <c r="D851" s="290" t="s">
        <v>340</v>
      </c>
      <c r="E851" s="291"/>
      <c r="F851" s="290" t="s">
        <v>340</v>
      </c>
      <c r="G851" s="291"/>
      <c r="H851" s="292" t="str">
        <f t="shared" si="39"/>
        <v>_</v>
      </c>
      <c r="I851" s="292" t="str">
        <f t="shared" si="40"/>
        <v>_</v>
      </c>
      <c r="J851" s="582">
        <f t="shared" si="41"/>
        <v>0</v>
      </c>
    </row>
    <row r="852" spans="1:10" ht="18" customHeight="1" x14ac:dyDescent="0.2">
      <c r="A852" s="299"/>
      <c r="B852" s="295"/>
      <c r="C852" s="293"/>
      <c r="D852" s="290" t="s">
        <v>340</v>
      </c>
      <c r="E852" s="291"/>
      <c r="F852" s="290" t="s">
        <v>340</v>
      </c>
      <c r="G852" s="291"/>
      <c r="H852" s="292" t="str">
        <f t="shared" si="39"/>
        <v>_</v>
      </c>
      <c r="I852" s="292" t="str">
        <f t="shared" si="40"/>
        <v>_</v>
      </c>
      <c r="J852" s="582">
        <f t="shared" si="41"/>
        <v>0</v>
      </c>
    </row>
    <row r="853" spans="1:10" ht="18" customHeight="1" x14ac:dyDescent="0.2">
      <c r="A853" s="299"/>
      <c r="B853" s="295"/>
      <c r="C853" s="293"/>
      <c r="D853" s="290" t="s">
        <v>340</v>
      </c>
      <c r="E853" s="291"/>
      <c r="F853" s="290" t="s">
        <v>340</v>
      </c>
      <c r="G853" s="291"/>
      <c r="H853" s="292" t="str">
        <f t="shared" si="39"/>
        <v>_</v>
      </c>
      <c r="I853" s="292" t="str">
        <f t="shared" si="40"/>
        <v>_</v>
      </c>
      <c r="J853" s="582">
        <f t="shared" si="41"/>
        <v>0</v>
      </c>
    </row>
    <row r="854" spans="1:10" ht="18" customHeight="1" x14ac:dyDescent="0.2">
      <c r="A854" s="299"/>
      <c r="B854" s="295"/>
      <c r="C854" s="293"/>
      <c r="D854" s="290" t="s">
        <v>340</v>
      </c>
      <c r="E854" s="291"/>
      <c r="F854" s="290" t="s">
        <v>340</v>
      </c>
      <c r="G854" s="291"/>
      <c r="H854" s="292" t="str">
        <f t="shared" si="39"/>
        <v>_</v>
      </c>
      <c r="I854" s="292" t="str">
        <f t="shared" si="40"/>
        <v>_</v>
      </c>
      <c r="J854" s="582">
        <f t="shared" si="41"/>
        <v>0</v>
      </c>
    </row>
    <row r="855" spans="1:10" ht="18" customHeight="1" x14ac:dyDescent="0.2">
      <c r="A855" s="299"/>
      <c r="B855" s="295"/>
      <c r="C855" s="293"/>
      <c r="D855" s="290" t="s">
        <v>340</v>
      </c>
      <c r="E855" s="291"/>
      <c r="F855" s="290" t="s">
        <v>340</v>
      </c>
      <c r="G855" s="291"/>
      <c r="H855" s="292" t="str">
        <f t="shared" si="39"/>
        <v>_</v>
      </c>
      <c r="I855" s="292" t="str">
        <f t="shared" si="40"/>
        <v>_</v>
      </c>
      <c r="J855" s="582">
        <f t="shared" si="41"/>
        <v>0</v>
      </c>
    </row>
    <row r="856" spans="1:10" ht="18" customHeight="1" x14ac:dyDescent="0.2">
      <c r="A856" s="299"/>
      <c r="B856" s="295"/>
      <c r="C856" s="293"/>
      <c r="D856" s="290" t="s">
        <v>340</v>
      </c>
      <c r="E856" s="291"/>
      <c r="F856" s="290" t="s">
        <v>340</v>
      </c>
      <c r="G856" s="291"/>
      <c r="H856" s="292" t="str">
        <f t="shared" si="39"/>
        <v>_</v>
      </c>
      <c r="I856" s="292" t="str">
        <f t="shared" si="40"/>
        <v>_</v>
      </c>
      <c r="J856" s="582">
        <f t="shared" si="41"/>
        <v>0</v>
      </c>
    </row>
    <row r="857" spans="1:10" ht="18" customHeight="1" x14ac:dyDescent="0.2">
      <c r="A857" s="299"/>
      <c r="B857" s="295"/>
      <c r="C857" s="293"/>
      <c r="D857" s="290" t="s">
        <v>340</v>
      </c>
      <c r="E857" s="291"/>
      <c r="F857" s="290" t="s">
        <v>340</v>
      </c>
      <c r="G857" s="291"/>
      <c r="H857" s="292" t="str">
        <f t="shared" si="39"/>
        <v>_</v>
      </c>
      <c r="I857" s="292" t="str">
        <f t="shared" si="40"/>
        <v>_</v>
      </c>
      <c r="J857" s="582">
        <f t="shared" si="41"/>
        <v>0</v>
      </c>
    </row>
    <row r="858" spans="1:10" ht="18" customHeight="1" x14ac:dyDescent="0.2">
      <c r="A858" s="299"/>
      <c r="B858" s="295"/>
      <c r="C858" s="293"/>
      <c r="D858" s="290" t="s">
        <v>340</v>
      </c>
      <c r="E858" s="291"/>
      <c r="F858" s="290" t="s">
        <v>340</v>
      </c>
      <c r="G858" s="291"/>
      <c r="H858" s="292" t="str">
        <f t="shared" si="39"/>
        <v>_</v>
      </c>
      <c r="I858" s="292" t="str">
        <f t="shared" si="40"/>
        <v>_</v>
      </c>
      <c r="J858" s="582">
        <f t="shared" si="41"/>
        <v>0</v>
      </c>
    </row>
    <row r="859" spans="1:10" ht="18" customHeight="1" x14ac:dyDescent="0.2">
      <c r="A859" s="299"/>
      <c r="B859" s="295"/>
      <c r="C859" s="293"/>
      <c r="D859" s="290" t="s">
        <v>340</v>
      </c>
      <c r="E859" s="291"/>
      <c r="F859" s="290" t="s">
        <v>340</v>
      </c>
      <c r="G859" s="291"/>
      <c r="H859" s="292" t="str">
        <f t="shared" si="39"/>
        <v>_</v>
      </c>
      <c r="I859" s="292" t="str">
        <f t="shared" si="40"/>
        <v>_</v>
      </c>
      <c r="J859" s="582">
        <f t="shared" si="41"/>
        <v>0</v>
      </c>
    </row>
    <row r="860" spans="1:10" ht="18" customHeight="1" x14ac:dyDescent="0.2">
      <c r="A860" s="299"/>
      <c r="B860" s="295"/>
      <c r="C860" s="293"/>
      <c r="D860" s="290" t="s">
        <v>340</v>
      </c>
      <c r="E860" s="291"/>
      <c r="F860" s="290" t="s">
        <v>340</v>
      </c>
      <c r="G860" s="291"/>
      <c r="H860" s="292" t="str">
        <f t="shared" si="39"/>
        <v>_</v>
      </c>
      <c r="I860" s="292" t="str">
        <f t="shared" si="40"/>
        <v>_</v>
      </c>
      <c r="J860" s="582">
        <f t="shared" si="41"/>
        <v>0</v>
      </c>
    </row>
    <row r="861" spans="1:10" ht="18" customHeight="1" x14ac:dyDescent="0.2">
      <c r="A861" s="299"/>
      <c r="B861" s="295"/>
      <c r="C861" s="293"/>
      <c r="D861" s="290" t="s">
        <v>340</v>
      </c>
      <c r="E861" s="291"/>
      <c r="F861" s="290" t="s">
        <v>340</v>
      </c>
      <c r="G861" s="291"/>
      <c r="H861" s="292" t="str">
        <f t="shared" si="39"/>
        <v>_</v>
      </c>
      <c r="I861" s="292" t="str">
        <f t="shared" si="40"/>
        <v>_</v>
      </c>
      <c r="J861" s="582">
        <f t="shared" si="41"/>
        <v>0</v>
      </c>
    </row>
    <row r="862" spans="1:10" ht="18" customHeight="1" x14ac:dyDescent="0.2">
      <c r="A862" s="299"/>
      <c r="B862" s="295"/>
      <c r="C862" s="293"/>
      <c r="D862" s="290" t="s">
        <v>340</v>
      </c>
      <c r="E862" s="291"/>
      <c r="F862" s="290" t="s">
        <v>340</v>
      </c>
      <c r="G862" s="291"/>
      <c r="H862" s="292" t="str">
        <f t="shared" si="39"/>
        <v>_</v>
      </c>
      <c r="I862" s="292" t="str">
        <f t="shared" si="40"/>
        <v>_</v>
      </c>
      <c r="J862" s="582">
        <f t="shared" si="41"/>
        <v>0</v>
      </c>
    </row>
    <row r="863" spans="1:10" ht="18" customHeight="1" x14ac:dyDescent="0.2">
      <c r="A863" s="299"/>
      <c r="B863" s="295"/>
      <c r="C863" s="293"/>
      <c r="D863" s="290" t="s">
        <v>340</v>
      </c>
      <c r="E863" s="291"/>
      <c r="F863" s="290" t="s">
        <v>340</v>
      </c>
      <c r="G863" s="291"/>
      <c r="H863" s="292" t="str">
        <f t="shared" si="39"/>
        <v>_</v>
      </c>
      <c r="I863" s="292" t="str">
        <f t="shared" si="40"/>
        <v>_</v>
      </c>
      <c r="J863" s="582">
        <f t="shared" si="41"/>
        <v>0</v>
      </c>
    </row>
    <row r="864" spans="1:10" ht="18" customHeight="1" x14ac:dyDescent="0.2">
      <c r="A864" s="299"/>
      <c r="B864" s="295"/>
      <c r="C864" s="293"/>
      <c r="D864" s="290" t="s">
        <v>340</v>
      </c>
      <c r="E864" s="291"/>
      <c r="F864" s="290" t="s">
        <v>340</v>
      </c>
      <c r="G864" s="291"/>
      <c r="H864" s="292" t="str">
        <f t="shared" si="39"/>
        <v>_</v>
      </c>
      <c r="I864" s="292" t="str">
        <f t="shared" si="40"/>
        <v>_</v>
      </c>
      <c r="J864" s="582">
        <f t="shared" si="41"/>
        <v>0</v>
      </c>
    </row>
    <row r="865" spans="1:10" ht="18" customHeight="1" x14ac:dyDescent="0.2">
      <c r="A865" s="299"/>
      <c r="B865" s="295"/>
      <c r="C865" s="293"/>
      <c r="D865" s="290" t="s">
        <v>340</v>
      </c>
      <c r="E865" s="291"/>
      <c r="F865" s="290" t="s">
        <v>340</v>
      </c>
      <c r="G865" s="291"/>
      <c r="H865" s="292" t="str">
        <f t="shared" si="39"/>
        <v>_</v>
      </c>
      <c r="I865" s="292" t="str">
        <f t="shared" si="40"/>
        <v>_</v>
      </c>
      <c r="J865" s="582">
        <f t="shared" si="41"/>
        <v>0</v>
      </c>
    </row>
    <row r="866" spans="1:10" ht="18" customHeight="1" x14ac:dyDescent="0.2">
      <c r="A866" s="299"/>
      <c r="B866" s="295"/>
      <c r="C866" s="293"/>
      <c r="D866" s="290" t="s">
        <v>340</v>
      </c>
      <c r="E866" s="291"/>
      <c r="F866" s="290" t="s">
        <v>340</v>
      </c>
      <c r="G866" s="291"/>
      <c r="H866" s="292" t="str">
        <f t="shared" si="39"/>
        <v>_</v>
      </c>
      <c r="I866" s="292" t="str">
        <f t="shared" si="40"/>
        <v>_</v>
      </c>
      <c r="J866" s="582">
        <f t="shared" si="41"/>
        <v>0</v>
      </c>
    </row>
    <row r="867" spans="1:10" ht="18" customHeight="1" x14ac:dyDescent="0.2">
      <c r="A867" s="299"/>
      <c r="B867" s="295"/>
      <c r="C867" s="293"/>
      <c r="D867" s="290" t="s">
        <v>340</v>
      </c>
      <c r="E867" s="291"/>
      <c r="F867" s="290" t="s">
        <v>340</v>
      </c>
      <c r="G867" s="291"/>
      <c r="H867" s="292" t="str">
        <f t="shared" si="39"/>
        <v>_</v>
      </c>
      <c r="I867" s="292" t="str">
        <f t="shared" si="40"/>
        <v>_</v>
      </c>
      <c r="J867" s="582">
        <f t="shared" si="41"/>
        <v>0</v>
      </c>
    </row>
    <row r="868" spans="1:10" ht="18" customHeight="1" x14ac:dyDescent="0.2">
      <c r="A868" s="299"/>
      <c r="B868" s="295"/>
      <c r="C868" s="293"/>
      <c r="D868" s="290" t="s">
        <v>340</v>
      </c>
      <c r="E868" s="291"/>
      <c r="F868" s="290" t="s">
        <v>340</v>
      </c>
      <c r="G868" s="291"/>
      <c r="H868" s="292" t="str">
        <f t="shared" si="39"/>
        <v>_</v>
      </c>
      <c r="I868" s="292" t="str">
        <f t="shared" si="40"/>
        <v>_</v>
      </c>
      <c r="J868" s="582">
        <f t="shared" si="41"/>
        <v>0</v>
      </c>
    </row>
    <row r="869" spans="1:10" ht="18" customHeight="1" x14ac:dyDescent="0.2">
      <c r="A869" s="299"/>
      <c r="B869" s="295"/>
      <c r="C869" s="293"/>
      <c r="D869" s="290" t="s">
        <v>340</v>
      </c>
      <c r="E869" s="291"/>
      <c r="F869" s="290" t="s">
        <v>340</v>
      </c>
      <c r="G869" s="291"/>
      <c r="H869" s="292" t="str">
        <f t="shared" si="39"/>
        <v>_</v>
      </c>
      <c r="I869" s="292" t="str">
        <f t="shared" si="40"/>
        <v>_</v>
      </c>
      <c r="J869" s="582">
        <f t="shared" si="41"/>
        <v>0</v>
      </c>
    </row>
    <row r="870" spans="1:10" ht="18" customHeight="1" x14ac:dyDescent="0.2">
      <c r="A870" s="299"/>
      <c r="B870" s="295"/>
      <c r="C870" s="293"/>
      <c r="D870" s="290" t="s">
        <v>340</v>
      </c>
      <c r="E870" s="291"/>
      <c r="F870" s="290" t="s">
        <v>340</v>
      </c>
      <c r="G870" s="291"/>
      <c r="H870" s="292" t="str">
        <f t="shared" si="39"/>
        <v>_</v>
      </c>
      <c r="I870" s="292" t="str">
        <f t="shared" si="40"/>
        <v>_</v>
      </c>
      <c r="J870" s="582">
        <f t="shared" si="41"/>
        <v>0</v>
      </c>
    </row>
    <row r="871" spans="1:10" ht="18" customHeight="1" x14ac:dyDescent="0.2">
      <c r="A871" s="299"/>
      <c r="B871" s="295"/>
      <c r="C871" s="293"/>
      <c r="D871" s="290" t="s">
        <v>340</v>
      </c>
      <c r="E871" s="291"/>
      <c r="F871" s="290" t="s">
        <v>340</v>
      </c>
      <c r="G871" s="291"/>
      <c r="H871" s="292" t="str">
        <f t="shared" si="39"/>
        <v>_</v>
      </c>
      <c r="I871" s="292" t="str">
        <f t="shared" si="40"/>
        <v>_</v>
      </c>
      <c r="J871" s="582">
        <f t="shared" si="41"/>
        <v>0</v>
      </c>
    </row>
    <row r="872" spans="1:10" ht="18" customHeight="1" x14ac:dyDescent="0.2">
      <c r="A872" s="299"/>
      <c r="B872" s="295"/>
      <c r="C872" s="293"/>
      <c r="D872" s="290" t="s">
        <v>340</v>
      </c>
      <c r="E872" s="291"/>
      <c r="F872" s="290" t="s">
        <v>340</v>
      </c>
      <c r="G872" s="291"/>
      <c r="H872" s="292" t="str">
        <f t="shared" si="39"/>
        <v>_</v>
      </c>
      <c r="I872" s="292" t="str">
        <f t="shared" si="40"/>
        <v>_</v>
      </c>
      <c r="J872" s="582">
        <f t="shared" si="41"/>
        <v>0</v>
      </c>
    </row>
    <row r="873" spans="1:10" ht="18" customHeight="1" x14ac:dyDescent="0.2">
      <c r="A873" s="299"/>
      <c r="B873" s="295"/>
      <c r="C873" s="293"/>
      <c r="D873" s="290" t="s">
        <v>340</v>
      </c>
      <c r="E873" s="291"/>
      <c r="F873" s="290" t="s">
        <v>340</v>
      </c>
      <c r="G873" s="291"/>
      <c r="H873" s="292" t="str">
        <f t="shared" si="39"/>
        <v>_</v>
      </c>
      <c r="I873" s="292" t="str">
        <f t="shared" si="40"/>
        <v>_</v>
      </c>
      <c r="J873" s="582">
        <f t="shared" si="41"/>
        <v>0</v>
      </c>
    </row>
    <row r="874" spans="1:10" ht="18" customHeight="1" x14ac:dyDescent="0.2">
      <c r="A874" s="299"/>
      <c r="B874" s="295"/>
      <c r="C874" s="293"/>
      <c r="D874" s="290" t="s">
        <v>340</v>
      </c>
      <c r="E874" s="291"/>
      <c r="F874" s="290" t="s">
        <v>340</v>
      </c>
      <c r="G874" s="291"/>
      <c r="H874" s="292" t="str">
        <f t="shared" si="39"/>
        <v>_</v>
      </c>
      <c r="I874" s="292" t="str">
        <f t="shared" si="40"/>
        <v>_</v>
      </c>
      <c r="J874" s="582">
        <f t="shared" si="41"/>
        <v>0</v>
      </c>
    </row>
    <row r="875" spans="1:10" ht="18" customHeight="1" x14ac:dyDescent="0.2">
      <c r="A875" s="299"/>
      <c r="B875" s="295"/>
      <c r="C875" s="293"/>
      <c r="D875" s="290" t="s">
        <v>340</v>
      </c>
      <c r="E875" s="291"/>
      <c r="F875" s="290" t="s">
        <v>340</v>
      </c>
      <c r="G875" s="291"/>
      <c r="H875" s="292" t="str">
        <f t="shared" si="39"/>
        <v>_</v>
      </c>
      <c r="I875" s="292" t="str">
        <f t="shared" si="40"/>
        <v>_</v>
      </c>
      <c r="J875" s="582">
        <f t="shared" si="41"/>
        <v>0</v>
      </c>
    </row>
    <row r="876" spans="1:10" ht="18" customHeight="1" x14ac:dyDescent="0.2">
      <c r="A876" s="299"/>
      <c r="B876" s="295"/>
      <c r="C876" s="293"/>
      <c r="D876" s="290" t="s">
        <v>340</v>
      </c>
      <c r="E876" s="291"/>
      <c r="F876" s="290" t="s">
        <v>340</v>
      </c>
      <c r="G876" s="291"/>
      <c r="H876" s="292" t="str">
        <f t="shared" si="39"/>
        <v>_</v>
      </c>
      <c r="I876" s="292" t="str">
        <f t="shared" si="40"/>
        <v>_</v>
      </c>
      <c r="J876" s="582">
        <f t="shared" si="41"/>
        <v>0</v>
      </c>
    </row>
    <row r="877" spans="1:10" ht="18" customHeight="1" x14ac:dyDescent="0.2">
      <c r="A877" s="299"/>
      <c r="B877" s="295"/>
      <c r="C877" s="293"/>
      <c r="D877" s="290" t="s">
        <v>340</v>
      </c>
      <c r="E877" s="291"/>
      <c r="F877" s="290" t="s">
        <v>340</v>
      </c>
      <c r="G877" s="291"/>
      <c r="H877" s="292" t="str">
        <f t="shared" si="39"/>
        <v>_</v>
      </c>
      <c r="I877" s="292" t="str">
        <f t="shared" si="40"/>
        <v>_</v>
      </c>
      <c r="J877" s="582">
        <f t="shared" si="41"/>
        <v>0</v>
      </c>
    </row>
    <row r="878" spans="1:10" ht="18" customHeight="1" x14ac:dyDescent="0.2">
      <c r="A878" s="299"/>
      <c r="B878" s="295"/>
      <c r="C878" s="293"/>
      <c r="D878" s="290" t="s">
        <v>340</v>
      </c>
      <c r="E878" s="291"/>
      <c r="F878" s="290" t="s">
        <v>340</v>
      </c>
      <c r="G878" s="291"/>
      <c r="H878" s="292" t="str">
        <f t="shared" si="39"/>
        <v>_</v>
      </c>
      <c r="I878" s="292" t="str">
        <f t="shared" si="40"/>
        <v>_</v>
      </c>
      <c r="J878" s="582">
        <f t="shared" si="41"/>
        <v>0</v>
      </c>
    </row>
    <row r="879" spans="1:10" ht="18" customHeight="1" x14ac:dyDescent="0.2">
      <c r="A879" s="299"/>
      <c r="B879" s="295"/>
      <c r="C879" s="293"/>
      <c r="D879" s="290" t="s">
        <v>340</v>
      </c>
      <c r="E879" s="291"/>
      <c r="F879" s="290" t="s">
        <v>340</v>
      </c>
      <c r="G879" s="291"/>
      <c r="H879" s="292" t="str">
        <f t="shared" si="39"/>
        <v>_</v>
      </c>
      <c r="I879" s="292" t="str">
        <f t="shared" si="40"/>
        <v>_</v>
      </c>
      <c r="J879" s="582">
        <f t="shared" si="41"/>
        <v>0</v>
      </c>
    </row>
    <row r="880" spans="1:10" ht="18" customHeight="1" x14ac:dyDescent="0.2">
      <c r="A880" s="299"/>
      <c r="B880" s="295"/>
      <c r="C880" s="293"/>
      <c r="D880" s="290" t="s">
        <v>340</v>
      </c>
      <c r="E880" s="291"/>
      <c r="F880" s="290" t="s">
        <v>340</v>
      </c>
      <c r="G880" s="291"/>
      <c r="H880" s="292" t="str">
        <f t="shared" si="39"/>
        <v>_</v>
      </c>
      <c r="I880" s="292" t="str">
        <f t="shared" si="40"/>
        <v>_</v>
      </c>
      <c r="J880" s="582">
        <f t="shared" si="41"/>
        <v>0</v>
      </c>
    </row>
    <row r="881" spans="1:10" ht="18" customHeight="1" x14ac:dyDescent="0.2">
      <c r="A881" s="299"/>
      <c r="B881" s="295"/>
      <c r="C881" s="293"/>
      <c r="D881" s="290" t="s">
        <v>340</v>
      </c>
      <c r="E881" s="291"/>
      <c r="F881" s="290" t="s">
        <v>340</v>
      </c>
      <c r="G881" s="291"/>
      <c r="H881" s="292" t="str">
        <f t="shared" si="39"/>
        <v>_</v>
      </c>
      <c r="I881" s="292" t="str">
        <f t="shared" si="40"/>
        <v>_</v>
      </c>
      <c r="J881" s="582">
        <f t="shared" si="41"/>
        <v>0</v>
      </c>
    </row>
    <row r="882" spans="1:10" ht="18" customHeight="1" x14ac:dyDescent="0.2">
      <c r="A882" s="299"/>
      <c r="B882" s="295"/>
      <c r="C882" s="293"/>
      <c r="D882" s="290" t="s">
        <v>340</v>
      </c>
      <c r="E882" s="291"/>
      <c r="F882" s="290" t="s">
        <v>340</v>
      </c>
      <c r="G882" s="291"/>
      <c r="H882" s="292" t="str">
        <f t="shared" si="39"/>
        <v>_</v>
      </c>
      <c r="I882" s="292" t="str">
        <f t="shared" si="40"/>
        <v>_</v>
      </c>
      <c r="J882" s="582">
        <f t="shared" si="41"/>
        <v>0</v>
      </c>
    </row>
    <row r="883" spans="1:10" ht="18" customHeight="1" x14ac:dyDescent="0.2">
      <c r="A883" s="299"/>
      <c r="B883" s="295"/>
      <c r="C883" s="293"/>
      <c r="D883" s="290" t="s">
        <v>340</v>
      </c>
      <c r="E883" s="291"/>
      <c r="F883" s="290" t="s">
        <v>340</v>
      </c>
      <c r="G883" s="291"/>
      <c r="H883" s="292" t="str">
        <f t="shared" si="39"/>
        <v>_</v>
      </c>
      <c r="I883" s="292" t="str">
        <f t="shared" si="40"/>
        <v>_</v>
      </c>
      <c r="J883" s="582">
        <f t="shared" si="41"/>
        <v>0</v>
      </c>
    </row>
    <row r="884" spans="1:10" ht="18" customHeight="1" x14ac:dyDescent="0.2">
      <c r="A884" s="299"/>
      <c r="B884" s="295"/>
      <c r="C884" s="293"/>
      <c r="D884" s="290" t="s">
        <v>340</v>
      </c>
      <c r="E884" s="291"/>
      <c r="F884" s="290" t="s">
        <v>340</v>
      </c>
      <c r="G884" s="291"/>
      <c r="H884" s="292" t="str">
        <f t="shared" si="39"/>
        <v>_</v>
      </c>
      <c r="I884" s="292" t="str">
        <f t="shared" si="40"/>
        <v>_</v>
      </c>
      <c r="J884" s="582">
        <f t="shared" si="41"/>
        <v>0</v>
      </c>
    </row>
    <row r="885" spans="1:10" ht="18" customHeight="1" x14ac:dyDescent="0.2">
      <c r="A885" s="299"/>
      <c r="B885" s="295"/>
      <c r="C885" s="293"/>
      <c r="D885" s="290" t="s">
        <v>340</v>
      </c>
      <c r="E885" s="291"/>
      <c r="F885" s="290" t="s">
        <v>340</v>
      </c>
      <c r="G885" s="291"/>
      <c r="H885" s="292" t="str">
        <f t="shared" si="39"/>
        <v>_</v>
      </c>
      <c r="I885" s="292" t="str">
        <f t="shared" si="40"/>
        <v>_</v>
      </c>
      <c r="J885" s="582">
        <f t="shared" si="41"/>
        <v>0</v>
      </c>
    </row>
    <row r="886" spans="1:10" ht="18" customHeight="1" x14ac:dyDescent="0.2">
      <c r="A886" s="299"/>
      <c r="B886" s="295"/>
      <c r="C886" s="293"/>
      <c r="D886" s="290" t="s">
        <v>340</v>
      </c>
      <c r="E886" s="291"/>
      <c r="F886" s="290" t="s">
        <v>340</v>
      </c>
      <c r="G886" s="291"/>
      <c r="H886" s="292" t="str">
        <f t="shared" si="39"/>
        <v>_</v>
      </c>
      <c r="I886" s="292" t="str">
        <f t="shared" si="40"/>
        <v>_</v>
      </c>
      <c r="J886" s="582">
        <f t="shared" si="41"/>
        <v>0</v>
      </c>
    </row>
    <row r="887" spans="1:10" ht="18" customHeight="1" x14ac:dyDescent="0.2">
      <c r="A887" s="299"/>
      <c r="B887" s="295"/>
      <c r="C887" s="293"/>
      <c r="D887" s="290" t="s">
        <v>340</v>
      </c>
      <c r="E887" s="291"/>
      <c r="F887" s="290" t="s">
        <v>340</v>
      </c>
      <c r="G887" s="291"/>
      <c r="H887" s="292" t="str">
        <f t="shared" si="39"/>
        <v>_</v>
      </c>
      <c r="I887" s="292" t="str">
        <f t="shared" si="40"/>
        <v>_</v>
      </c>
      <c r="J887" s="582">
        <f t="shared" si="41"/>
        <v>0</v>
      </c>
    </row>
    <row r="888" spans="1:10" ht="18" customHeight="1" x14ac:dyDescent="0.2">
      <c r="A888" s="299"/>
      <c r="B888" s="295"/>
      <c r="C888" s="293"/>
      <c r="D888" s="290" t="s">
        <v>340</v>
      </c>
      <c r="E888" s="291"/>
      <c r="F888" s="290" t="s">
        <v>340</v>
      </c>
      <c r="G888" s="291"/>
      <c r="H888" s="292" t="str">
        <f t="shared" si="39"/>
        <v>_</v>
      </c>
      <c r="I888" s="292" t="str">
        <f t="shared" si="40"/>
        <v>_</v>
      </c>
      <c r="J888" s="582">
        <f t="shared" si="41"/>
        <v>0</v>
      </c>
    </row>
    <row r="889" spans="1:10" ht="18" customHeight="1" x14ac:dyDescent="0.2">
      <c r="A889" s="299"/>
      <c r="B889" s="295"/>
      <c r="C889" s="293"/>
      <c r="D889" s="290" t="s">
        <v>340</v>
      </c>
      <c r="E889" s="291"/>
      <c r="F889" s="290" t="s">
        <v>340</v>
      </c>
      <c r="G889" s="291"/>
      <c r="H889" s="292" t="str">
        <f t="shared" si="39"/>
        <v>_</v>
      </c>
      <c r="I889" s="292" t="str">
        <f t="shared" si="40"/>
        <v>_</v>
      </c>
      <c r="J889" s="582">
        <f t="shared" si="41"/>
        <v>0</v>
      </c>
    </row>
    <row r="890" spans="1:10" ht="18" customHeight="1" x14ac:dyDescent="0.2">
      <c r="A890" s="299"/>
      <c r="B890" s="295"/>
      <c r="C890" s="293"/>
      <c r="D890" s="290" t="s">
        <v>340</v>
      </c>
      <c r="E890" s="291"/>
      <c r="F890" s="290" t="s">
        <v>340</v>
      </c>
      <c r="G890" s="291"/>
      <c r="H890" s="292" t="str">
        <f t="shared" si="39"/>
        <v>_</v>
      </c>
      <c r="I890" s="292" t="str">
        <f t="shared" si="40"/>
        <v>_</v>
      </c>
      <c r="J890" s="582">
        <f t="shared" si="41"/>
        <v>0</v>
      </c>
    </row>
    <row r="891" spans="1:10" ht="18" customHeight="1" x14ac:dyDescent="0.2">
      <c r="A891" s="299"/>
      <c r="B891" s="295"/>
      <c r="C891" s="293"/>
      <c r="D891" s="290" t="s">
        <v>340</v>
      </c>
      <c r="E891" s="291"/>
      <c r="F891" s="290" t="s">
        <v>340</v>
      </c>
      <c r="G891" s="291"/>
      <c r="H891" s="292" t="str">
        <f t="shared" si="39"/>
        <v>_</v>
      </c>
      <c r="I891" s="292" t="str">
        <f t="shared" si="40"/>
        <v>_</v>
      </c>
      <c r="J891" s="582">
        <f t="shared" si="41"/>
        <v>0</v>
      </c>
    </row>
    <row r="892" spans="1:10" ht="18" customHeight="1" x14ac:dyDescent="0.2">
      <c r="A892" s="299"/>
      <c r="B892" s="295"/>
      <c r="C892" s="293"/>
      <c r="D892" s="290" t="s">
        <v>340</v>
      </c>
      <c r="E892" s="291"/>
      <c r="F892" s="290" t="s">
        <v>340</v>
      </c>
      <c r="G892" s="291"/>
      <c r="H892" s="292" t="str">
        <f t="shared" si="39"/>
        <v>_</v>
      </c>
      <c r="I892" s="292" t="str">
        <f t="shared" si="40"/>
        <v>_</v>
      </c>
      <c r="J892" s="582">
        <f t="shared" si="41"/>
        <v>0</v>
      </c>
    </row>
    <row r="893" spans="1:10" ht="18" customHeight="1" x14ac:dyDescent="0.2">
      <c r="A893" s="299"/>
      <c r="B893" s="295"/>
      <c r="C893" s="293"/>
      <c r="D893" s="290" t="s">
        <v>340</v>
      </c>
      <c r="E893" s="291"/>
      <c r="F893" s="290" t="s">
        <v>340</v>
      </c>
      <c r="G893" s="291"/>
      <c r="H893" s="292" t="str">
        <f t="shared" si="39"/>
        <v>_</v>
      </c>
      <c r="I893" s="292" t="str">
        <f t="shared" si="40"/>
        <v>_</v>
      </c>
      <c r="J893" s="582">
        <f t="shared" si="41"/>
        <v>0</v>
      </c>
    </row>
    <row r="894" spans="1:10" ht="18" customHeight="1" x14ac:dyDescent="0.2">
      <c r="A894" s="299"/>
      <c r="B894" s="295"/>
      <c r="C894" s="293"/>
      <c r="D894" s="290" t="s">
        <v>340</v>
      </c>
      <c r="E894" s="291"/>
      <c r="F894" s="290" t="s">
        <v>340</v>
      </c>
      <c r="G894" s="291"/>
      <c r="H894" s="292" t="str">
        <f t="shared" si="39"/>
        <v>_</v>
      </c>
      <c r="I894" s="292" t="str">
        <f t="shared" si="40"/>
        <v>_</v>
      </c>
      <c r="J894" s="582">
        <f t="shared" si="41"/>
        <v>0</v>
      </c>
    </row>
    <row r="895" spans="1:10" ht="18" customHeight="1" x14ac:dyDescent="0.2">
      <c r="A895" s="299"/>
      <c r="B895" s="295"/>
      <c r="C895" s="293"/>
      <c r="D895" s="290" t="s">
        <v>340</v>
      </c>
      <c r="E895" s="291"/>
      <c r="F895" s="290" t="s">
        <v>340</v>
      </c>
      <c r="G895" s="291"/>
      <c r="H895" s="292" t="str">
        <f t="shared" si="39"/>
        <v>_</v>
      </c>
      <c r="I895" s="292" t="str">
        <f t="shared" si="40"/>
        <v>_</v>
      </c>
      <c r="J895" s="582">
        <f t="shared" si="41"/>
        <v>0</v>
      </c>
    </row>
    <row r="896" spans="1:10" ht="18" customHeight="1" x14ac:dyDescent="0.2">
      <c r="A896" s="299"/>
      <c r="B896" s="295"/>
      <c r="C896" s="293"/>
      <c r="D896" s="290" t="s">
        <v>340</v>
      </c>
      <c r="E896" s="291"/>
      <c r="F896" s="290" t="s">
        <v>340</v>
      </c>
      <c r="G896" s="291"/>
      <c r="H896" s="292" t="str">
        <f t="shared" si="39"/>
        <v>_</v>
      </c>
      <c r="I896" s="292" t="str">
        <f t="shared" si="40"/>
        <v>_</v>
      </c>
      <c r="J896" s="582">
        <f t="shared" si="41"/>
        <v>0</v>
      </c>
    </row>
    <row r="897" spans="1:10" ht="18" customHeight="1" x14ac:dyDescent="0.2">
      <c r="A897" s="299"/>
      <c r="B897" s="295"/>
      <c r="C897" s="293"/>
      <c r="D897" s="290" t="s">
        <v>340</v>
      </c>
      <c r="E897" s="291"/>
      <c r="F897" s="290" t="s">
        <v>340</v>
      </c>
      <c r="G897" s="291"/>
      <c r="H897" s="292" t="str">
        <f t="shared" si="39"/>
        <v>_</v>
      </c>
      <c r="I897" s="292" t="str">
        <f t="shared" si="40"/>
        <v>_</v>
      </c>
      <c r="J897" s="582">
        <f t="shared" si="41"/>
        <v>0</v>
      </c>
    </row>
    <row r="898" spans="1:10" ht="18" customHeight="1" x14ac:dyDescent="0.2">
      <c r="A898" s="299"/>
      <c r="B898" s="295"/>
      <c r="C898" s="293"/>
      <c r="D898" s="290" t="s">
        <v>340</v>
      </c>
      <c r="E898" s="291"/>
      <c r="F898" s="290" t="s">
        <v>340</v>
      </c>
      <c r="G898" s="291"/>
      <c r="H898" s="292" t="str">
        <f t="shared" si="39"/>
        <v>_</v>
      </c>
      <c r="I898" s="292" t="str">
        <f t="shared" si="40"/>
        <v>_</v>
      </c>
      <c r="J898" s="582">
        <f t="shared" si="41"/>
        <v>0</v>
      </c>
    </row>
    <row r="899" spans="1:10" ht="18" customHeight="1" x14ac:dyDescent="0.2">
      <c r="A899" s="299"/>
      <c r="B899" s="295"/>
      <c r="C899" s="293"/>
      <c r="D899" s="290" t="s">
        <v>340</v>
      </c>
      <c r="E899" s="291"/>
      <c r="F899" s="290" t="s">
        <v>340</v>
      </c>
      <c r="G899" s="291"/>
      <c r="H899" s="292" t="str">
        <f t="shared" si="39"/>
        <v>_</v>
      </c>
      <c r="I899" s="292" t="str">
        <f t="shared" si="40"/>
        <v>_</v>
      </c>
      <c r="J899" s="582">
        <f t="shared" si="41"/>
        <v>0</v>
      </c>
    </row>
    <row r="900" spans="1:10" ht="18" customHeight="1" x14ac:dyDescent="0.2">
      <c r="A900" s="299"/>
      <c r="B900" s="295"/>
      <c r="C900" s="293"/>
      <c r="D900" s="290" t="s">
        <v>340</v>
      </c>
      <c r="E900" s="291"/>
      <c r="F900" s="290" t="s">
        <v>340</v>
      </c>
      <c r="G900" s="291"/>
      <c r="H900" s="292" t="str">
        <f t="shared" si="39"/>
        <v>_</v>
      </c>
      <c r="I900" s="292" t="str">
        <f t="shared" si="40"/>
        <v>_</v>
      </c>
      <c r="J900" s="582">
        <f t="shared" si="41"/>
        <v>0</v>
      </c>
    </row>
    <row r="901" spans="1:10" ht="18" customHeight="1" x14ac:dyDescent="0.2">
      <c r="A901" s="299"/>
      <c r="B901" s="295"/>
      <c r="C901" s="293"/>
      <c r="D901" s="290" t="s">
        <v>340</v>
      </c>
      <c r="E901" s="291"/>
      <c r="F901" s="290" t="s">
        <v>340</v>
      </c>
      <c r="G901" s="291"/>
      <c r="H901" s="292" t="str">
        <f t="shared" si="39"/>
        <v>_</v>
      </c>
      <c r="I901" s="292" t="str">
        <f t="shared" si="40"/>
        <v>_</v>
      </c>
      <c r="J901" s="582">
        <f t="shared" si="41"/>
        <v>0</v>
      </c>
    </row>
    <row r="902" spans="1:10" ht="18" customHeight="1" x14ac:dyDescent="0.2">
      <c r="A902" s="299"/>
      <c r="B902" s="295"/>
      <c r="C902" s="293"/>
      <c r="D902" s="290" t="s">
        <v>340</v>
      </c>
      <c r="E902" s="291"/>
      <c r="F902" s="290" t="s">
        <v>340</v>
      </c>
      <c r="G902" s="291"/>
      <c r="H902" s="292" t="str">
        <f t="shared" ref="H902:H965" si="42">CONCATENATE(A902,"_",LEFT(E902,2))</f>
        <v>_</v>
      </c>
      <c r="I902" s="292" t="str">
        <f t="shared" ref="I902:I965" si="43">CONCATENATE(A902,"_",LEFT(G902, 2))</f>
        <v>_</v>
      </c>
      <c r="J902" s="582">
        <f t="shared" ref="J902:J965" si="44" xml:space="preserve"> J901+N(D902)-N(F902)</f>
        <v>0</v>
      </c>
    </row>
    <row r="903" spans="1:10" ht="18" customHeight="1" x14ac:dyDescent="0.2">
      <c r="A903" s="299"/>
      <c r="B903" s="295"/>
      <c r="C903" s="293"/>
      <c r="D903" s="290" t="s">
        <v>340</v>
      </c>
      <c r="E903" s="291"/>
      <c r="F903" s="290" t="s">
        <v>340</v>
      </c>
      <c r="G903" s="291"/>
      <c r="H903" s="292" t="str">
        <f t="shared" si="42"/>
        <v>_</v>
      </c>
      <c r="I903" s="292" t="str">
        <f t="shared" si="43"/>
        <v>_</v>
      </c>
      <c r="J903" s="582">
        <f t="shared" si="44"/>
        <v>0</v>
      </c>
    </row>
    <row r="904" spans="1:10" ht="18" customHeight="1" x14ac:dyDescent="0.2">
      <c r="A904" s="299"/>
      <c r="B904" s="295"/>
      <c r="C904" s="293"/>
      <c r="D904" s="290" t="s">
        <v>340</v>
      </c>
      <c r="E904" s="291"/>
      <c r="F904" s="290" t="s">
        <v>340</v>
      </c>
      <c r="G904" s="291"/>
      <c r="H904" s="292" t="str">
        <f t="shared" si="42"/>
        <v>_</v>
      </c>
      <c r="I904" s="292" t="str">
        <f t="shared" si="43"/>
        <v>_</v>
      </c>
      <c r="J904" s="582">
        <f t="shared" si="44"/>
        <v>0</v>
      </c>
    </row>
    <row r="905" spans="1:10" ht="18" customHeight="1" x14ac:dyDescent="0.2">
      <c r="A905" s="299"/>
      <c r="B905" s="295"/>
      <c r="C905" s="293"/>
      <c r="D905" s="290" t="s">
        <v>340</v>
      </c>
      <c r="E905" s="291"/>
      <c r="F905" s="290" t="s">
        <v>340</v>
      </c>
      <c r="G905" s="291"/>
      <c r="H905" s="292" t="str">
        <f t="shared" si="42"/>
        <v>_</v>
      </c>
      <c r="I905" s="292" t="str">
        <f t="shared" si="43"/>
        <v>_</v>
      </c>
      <c r="J905" s="582">
        <f t="shared" si="44"/>
        <v>0</v>
      </c>
    </row>
    <row r="906" spans="1:10" ht="18" customHeight="1" x14ac:dyDescent="0.2">
      <c r="A906" s="299"/>
      <c r="B906" s="295"/>
      <c r="C906" s="293"/>
      <c r="D906" s="290" t="s">
        <v>340</v>
      </c>
      <c r="E906" s="291"/>
      <c r="F906" s="290" t="s">
        <v>340</v>
      </c>
      <c r="G906" s="291"/>
      <c r="H906" s="292" t="str">
        <f t="shared" si="42"/>
        <v>_</v>
      </c>
      <c r="I906" s="292" t="str">
        <f t="shared" si="43"/>
        <v>_</v>
      </c>
      <c r="J906" s="582">
        <f t="shared" si="44"/>
        <v>0</v>
      </c>
    </row>
    <row r="907" spans="1:10" ht="18" customHeight="1" x14ac:dyDescent="0.2">
      <c r="A907" s="299"/>
      <c r="B907" s="295"/>
      <c r="C907" s="293"/>
      <c r="D907" s="290" t="s">
        <v>340</v>
      </c>
      <c r="E907" s="291"/>
      <c r="F907" s="290" t="s">
        <v>340</v>
      </c>
      <c r="G907" s="291"/>
      <c r="H907" s="292" t="str">
        <f t="shared" si="42"/>
        <v>_</v>
      </c>
      <c r="I907" s="292" t="str">
        <f t="shared" si="43"/>
        <v>_</v>
      </c>
      <c r="J907" s="582">
        <f t="shared" si="44"/>
        <v>0</v>
      </c>
    </row>
    <row r="908" spans="1:10" ht="18" customHeight="1" x14ac:dyDescent="0.2">
      <c r="A908" s="299"/>
      <c r="B908" s="295"/>
      <c r="C908" s="293"/>
      <c r="D908" s="290" t="s">
        <v>340</v>
      </c>
      <c r="E908" s="291"/>
      <c r="F908" s="290" t="s">
        <v>340</v>
      </c>
      <c r="G908" s="291"/>
      <c r="H908" s="292" t="str">
        <f t="shared" si="42"/>
        <v>_</v>
      </c>
      <c r="I908" s="292" t="str">
        <f t="shared" si="43"/>
        <v>_</v>
      </c>
      <c r="J908" s="582">
        <f t="shared" si="44"/>
        <v>0</v>
      </c>
    </row>
    <row r="909" spans="1:10" ht="18" customHeight="1" x14ac:dyDescent="0.2">
      <c r="A909" s="299"/>
      <c r="B909" s="295"/>
      <c r="C909" s="293"/>
      <c r="D909" s="290" t="s">
        <v>340</v>
      </c>
      <c r="E909" s="291"/>
      <c r="F909" s="290" t="s">
        <v>340</v>
      </c>
      <c r="G909" s="291"/>
      <c r="H909" s="292" t="str">
        <f t="shared" si="42"/>
        <v>_</v>
      </c>
      <c r="I909" s="292" t="str">
        <f t="shared" si="43"/>
        <v>_</v>
      </c>
      <c r="J909" s="582">
        <f t="shared" si="44"/>
        <v>0</v>
      </c>
    </row>
    <row r="910" spans="1:10" ht="18" customHeight="1" x14ac:dyDescent="0.2">
      <c r="A910" s="299"/>
      <c r="B910" s="295"/>
      <c r="C910" s="293"/>
      <c r="D910" s="290" t="s">
        <v>340</v>
      </c>
      <c r="E910" s="291"/>
      <c r="F910" s="290" t="s">
        <v>340</v>
      </c>
      <c r="G910" s="291"/>
      <c r="H910" s="292" t="str">
        <f t="shared" si="42"/>
        <v>_</v>
      </c>
      <c r="I910" s="292" t="str">
        <f t="shared" si="43"/>
        <v>_</v>
      </c>
      <c r="J910" s="582">
        <f t="shared" si="44"/>
        <v>0</v>
      </c>
    </row>
    <row r="911" spans="1:10" ht="18" customHeight="1" x14ac:dyDescent="0.2">
      <c r="A911" s="299"/>
      <c r="B911" s="295"/>
      <c r="C911" s="293"/>
      <c r="D911" s="290" t="s">
        <v>340</v>
      </c>
      <c r="E911" s="291"/>
      <c r="F911" s="290" t="s">
        <v>340</v>
      </c>
      <c r="G911" s="291"/>
      <c r="H911" s="292" t="str">
        <f t="shared" si="42"/>
        <v>_</v>
      </c>
      <c r="I911" s="292" t="str">
        <f t="shared" si="43"/>
        <v>_</v>
      </c>
      <c r="J911" s="582">
        <f t="shared" si="44"/>
        <v>0</v>
      </c>
    </row>
    <row r="912" spans="1:10" ht="18" customHeight="1" x14ac:dyDescent="0.2">
      <c r="A912" s="299"/>
      <c r="B912" s="295"/>
      <c r="C912" s="293"/>
      <c r="D912" s="290" t="s">
        <v>340</v>
      </c>
      <c r="E912" s="291"/>
      <c r="F912" s="290" t="s">
        <v>340</v>
      </c>
      <c r="G912" s="291"/>
      <c r="H912" s="292" t="str">
        <f t="shared" si="42"/>
        <v>_</v>
      </c>
      <c r="I912" s="292" t="str">
        <f t="shared" si="43"/>
        <v>_</v>
      </c>
      <c r="J912" s="582">
        <f t="shared" si="44"/>
        <v>0</v>
      </c>
    </row>
    <row r="913" spans="1:10" ht="18" customHeight="1" x14ac:dyDescent="0.2">
      <c r="A913" s="299"/>
      <c r="B913" s="295"/>
      <c r="C913" s="293"/>
      <c r="D913" s="290" t="s">
        <v>340</v>
      </c>
      <c r="E913" s="291"/>
      <c r="F913" s="290" t="s">
        <v>340</v>
      </c>
      <c r="G913" s="291"/>
      <c r="H913" s="292" t="str">
        <f t="shared" si="42"/>
        <v>_</v>
      </c>
      <c r="I913" s="292" t="str">
        <f t="shared" si="43"/>
        <v>_</v>
      </c>
      <c r="J913" s="582">
        <f t="shared" si="44"/>
        <v>0</v>
      </c>
    </row>
    <row r="914" spans="1:10" ht="18" customHeight="1" x14ac:dyDescent="0.2">
      <c r="A914" s="299"/>
      <c r="B914" s="295"/>
      <c r="C914" s="293"/>
      <c r="D914" s="290" t="s">
        <v>340</v>
      </c>
      <c r="E914" s="291"/>
      <c r="F914" s="290" t="s">
        <v>340</v>
      </c>
      <c r="G914" s="291"/>
      <c r="H914" s="292" t="str">
        <f t="shared" si="42"/>
        <v>_</v>
      </c>
      <c r="I914" s="292" t="str">
        <f t="shared" si="43"/>
        <v>_</v>
      </c>
      <c r="J914" s="582">
        <f t="shared" si="44"/>
        <v>0</v>
      </c>
    </row>
    <row r="915" spans="1:10" ht="18" customHeight="1" x14ac:dyDescent="0.2">
      <c r="A915" s="299"/>
      <c r="B915" s="295"/>
      <c r="C915" s="293"/>
      <c r="D915" s="290" t="s">
        <v>340</v>
      </c>
      <c r="E915" s="291"/>
      <c r="F915" s="290" t="s">
        <v>340</v>
      </c>
      <c r="G915" s="291"/>
      <c r="H915" s="292" t="str">
        <f t="shared" si="42"/>
        <v>_</v>
      </c>
      <c r="I915" s="292" t="str">
        <f t="shared" si="43"/>
        <v>_</v>
      </c>
      <c r="J915" s="582">
        <f t="shared" si="44"/>
        <v>0</v>
      </c>
    </row>
    <row r="916" spans="1:10" ht="18" customHeight="1" x14ac:dyDescent="0.2">
      <c r="A916" s="299"/>
      <c r="B916" s="295"/>
      <c r="C916" s="293"/>
      <c r="D916" s="290" t="s">
        <v>340</v>
      </c>
      <c r="E916" s="291"/>
      <c r="F916" s="290" t="s">
        <v>340</v>
      </c>
      <c r="G916" s="291"/>
      <c r="H916" s="292" t="str">
        <f t="shared" si="42"/>
        <v>_</v>
      </c>
      <c r="I916" s="292" t="str">
        <f t="shared" si="43"/>
        <v>_</v>
      </c>
      <c r="J916" s="582">
        <f t="shared" si="44"/>
        <v>0</v>
      </c>
    </row>
    <row r="917" spans="1:10" ht="18" customHeight="1" x14ac:dyDescent="0.2">
      <c r="A917" s="299"/>
      <c r="B917" s="295"/>
      <c r="C917" s="293"/>
      <c r="D917" s="290" t="s">
        <v>340</v>
      </c>
      <c r="E917" s="291"/>
      <c r="F917" s="290" t="s">
        <v>340</v>
      </c>
      <c r="G917" s="291"/>
      <c r="H917" s="292" t="str">
        <f t="shared" si="42"/>
        <v>_</v>
      </c>
      <c r="I917" s="292" t="str">
        <f t="shared" si="43"/>
        <v>_</v>
      </c>
      <c r="J917" s="582">
        <f t="shared" si="44"/>
        <v>0</v>
      </c>
    </row>
    <row r="918" spans="1:10" ht="18" customHeight="1" x14ac:dyDescent="0.2">
      <c r="A918" s="299"/>
      <c r="B918" s="295"/>
      <c r="C918" s="293"/>
      <c r="D918" s="290" t="s">
        <v>340</v>
      </c>
      <c r="E918" s="291"/>
      <c r="F918" s="290" t="s">
        <v>340</v>
      </c>
      <c r="G918" s="291"/>
      <c r="H918" s="292" t="str">
        <f t="shared" si="42"/>
        <v>_</v>
      </c>
      <c r="I918" s="292" t="str">
        <f t="shared" si="43"/>
        <v>_</v>
      </c>
      <c r="J918" s="582">
        <f t="shared" si="44"/>
        <v>0</v>
      </c>
    </row>
    <row r="919" spans="1:10" ht="18" customHeight="1" x14ac:dyDescent="0.2">
      <c r="A919" s="299"/>
      <c r="B919" s="295"/>
      <c r="C919" s="293"/>
      <c r="D919" s="290" t="s">
        <v>340</v>
      </c>
      <c r="E919" s="291"/>
      <c r="F919" s="290" t="s">
        <v>340</v>
      </c>
      <c r="G919" s="291"/>
      <c r="H919" s="292" t="str">
        <f t="shared" si="42"/>
        <v>_</v>
      </c>
      <c r="I919" s="292" t="str">
        <f t="shared" si="43"/>
        <v>_</v>
      </c>
      <c r="J919" s="582">
        <f t="shared" si="44"/>
        <v>0</v>
      </c>
    </row>
    <row r="920" spans="1:10" ht="18" customHeight="1" x14ac:dyDescent="0.2">
      <c r="A920" s="299"/>
      <c r="B920" s="295"/>
      <c r="C920" s="293"/>
      <c r="D920" s="290" t="s">
        <v>340</v>
      </c>
      <c r="E920" s="291"/>
      <c r="F920" s="290" t="s">
        <v>340</v>
      </c>
      <c r="G920" s="291"/>
      <c r="H920" s="292" t="str">
        <f t="shared" si="42"/>
        <v>_</v>
      </c>
      <c r="I920" s="292" t="str">
        <f t="shared" si="43"/>
        <v>_</v>
      </c>
      <c r="J920" s="582">
        <f t="shared" si="44"/>
        <v>0</v>
      </c>
    </row>
    <row r="921" spans="1:10" ht="18" customHeight="1" x14ac:dyDescent="0.2">
      <c r="A921" s="299"/>
      <c r="B921" s="295"/>
      <c r="C921" s="293"/>
      <c r="D921" s="290" t="s">
        <v>340</v>
      </c>
      <c r="E921" s="291"/>
      <c r="F921" s="290" t="s">
        <v>340</v>
      </c>
      <c r="G921" s="291"/>
      <c r="H921" s="292" t="str">
        <f t="shared" si="42"/>
        <v>_</v>
      </c>
      <c r="I921" s="292" t="str">
        <f t="shared" si="43"/>
        <v>_</v>
      </c>
      <c r="J921" s="582">
        <f t="shared" si="44"/>
        <v>0</v>
      </c>
    </row>
    <row r="922" spans="1:10" ht="18" customHeight="1" x14ac:dyDescent="0.2">
      <c r="A922" s="299"/>
      <c r="B922" s="295"/>
      <c r="C922" s="293"/>
      <c r="D922" s="290" t="s">
        <v>340</v>
      </c>
      <c r="E922" s="291"/>
      <c r="F922" s="290" t="s">
        <v>340</v>
      </c>
      <c r="G922" s="291"/>
      <c r="H922" s="292" t="str">
        <f t="shared" si="42"/>
        <v>_</v>
      </c>
      <c r="I922" s="292" t="str">
        <f t="shared" si="43"/>
        <v>_</v>
      </c>
      <c r="J922" s="582">
        <f t="shared" si="44"/>
        <v>0</v>
      </c>
    </row>
    <row r="923" spans="1:10" ht="18" customHeight="1" x14ac:dyDescent="0.2">
      <c r="A923" s="299"/>
      <c r="B923" s="295"/>
      <c r="C923" s="293"/>
      <c r="D923" s="290" t="s">
        <v>340</v>
      </c>
      <c r="E923" s="291"/>
      <c r="F923" s="290" t="s">
        <v>340</v>
      </c>
      <c r="G923" s="291"/>
      <c r="H923" s="292" t="str">
        <f t="shared" si="42"/>
        <v>_</v>
      </c>
      <c r="I923" s="292" t="str">
        <f t="shared" si="43"/>
        <v>_</v>
      </c>
      <c r="J923" s="582">
        <f t="shared" si="44"/>
        <v>0</v>
      </c>
    </row>
    <row r="924" spans="1:10" ht="18" customHeight="1" x14ac:dyDescent="0.2">
      <c r="A924" s="299"/>
      <c r="B924" s="295"/>
      <c r="C924" s="293"/>
      <c r="D924" s="290" t="s">
        <v>340</v>
      </c>
      <c r="E924" s="291"/>
      <c r="F924" s="290" t="s">
        <v>340</v>
      </c>
      <c r="G924" s="291"/>
      <c r="H924" s="292" t="str">
        <f t="shared" si="42"/>
        <v>_</v>
      </c>
      <c r="I924" s="292" t="str">
        <f t="shared" si="43"/>
        <v>_</v>
      </c>
      <c r="J924" s="582">
        <f t="shared" si="44"/>
        <v>0</v>
      </c>
    </row>
    <row r="925" spans="1:10" ht="18" customHeight="1" x14ac:dyDescent="0.2">
      <c r="A925" s="299"/>
      <c r="B925" s="295"/>
      <c r="C925" s="293"/>
      <c r="D925" s="290" t="s">
        <v>340</v>
      </c>
      <c r="E925" s="291"/>
      <c r="F925" s="290" t="s">
        <v>340</v>
      </c>
      <c r="G925" s="291"/>
      <c r="H925" s="292" t="str">
        <f t="shared" si="42"/>
        <v>_</v>
      </c>
      <c r="I925" s="292" t="str">
        <f t="shared" si="43"/>
        <v>_</v>
      </c>
      <c r="J925" s="582">
        <f t="shared" si="44"/>
        <v>0</v>
      </c>
    </row>
    <row r="926" spans="1:10" ht="18" customHeight="1" x14ac:dyDescent="0.2">
      <c r="A926" s="299"/>
      <c r="B926" s="295"/>
      <c r="C926" s="293"/>
      <c r="D926" s="290" t="s">
        <v>340</v>
      </c>
      <c r="E926" s="291"/>
      <c r="F926" s="290" t="s">
        <v>340</v>
      </c>
      <c r="G926" s="291"/>
      <c r="H926" s="292" t="str">
        <f t="shared" si="42"/>
        <v>_</v>
      </c>
      <c r="I926" s="292" t="str">
        <f t="shared" si="43"/>
        <v>_</v>
      </c>
      <c r="J926" s="582">
        <f t="shared" si="44"/>
        <v>0</v>
      </c>
    </row>
    <row r="927" spans="1:10" ht="18" customHeight="1" x14ac:dyDescent="0.2">
      <c r="A927" s="299"/>
      <c r="B927" s="295"/>
      <c r="C927" s="293"/>
      <c r="D927" s="290" t="s">
        <v>340</v>
      </c>
      <c r="E927" s="291"/>
      <c r="F927" s="290" t="s">
        <v>340</v>
      </c>
      <c r="G927" s="291"/>
      <c r="H927" s="292" t="str">
        <f t="shared" si="42"/>
        <v>_</v>
      </c>
      <c r="I927" s="292" t="str">
        <f t="shared" si="43"/>
        <v>_</v>
      </c>
      <c r="J927" s="582">
        <f t="shared" si="44"/>
        <v>0</v>
      </c>
    </row>
    <row r="928" spans="1:10" ht="18" customHeight="1" x14ac:dyDescent="0.2">
      <c r="A928" s="299"/>
      <c r="B928" s="295"/>
      <c r="C928" s="293"/>
      <c r="D928" s="290" t="s">
        <v>340</v>
      </c>
      <c r="E928" s="291"/>
      <c r="F928" s="290" t="s">
        <v>340</v>
      </c>
      <c r="G928" s="291"/>
      <c r="H928" s="292" t="str">
        <f t="shared" si="42"/>
        <v>_</v>
      </c>
      <c r="I928" s="292" t="str">
        <f t="shared" si="43"/>
        <v>_</v>
      </c>
      <c r="J928" s="582">
        <f t="shared" si="44"/>
        <v>0</v>
      </c>
    </row>
    <row r="929" spans="1:10" ht="18" customHeight="1" x14ac:dyDescent="0.2">
      <c r="A929" s="299"/>
      <c r="B929" s="295"/>
      <c r="C929" s="293"/>
      <c r="D929" s="290" t="s">
        <v>340</v>
      </c>
      <c r="E929" s="291"/>
      <c r="F929" s="290" t="s">
        <v>340</v>
      </c>
      <c r="G929" s="291"/>
      <c r="H929" s="292" t="str">
        <f t="shared" si="42"/>
        <v>_</v>
      </c>
      <c r="I929" s="292" t="str">
        <f t="shared" si="43"/>
        <v>_</v>
      </c>
      <c r="J929" s="582">
        <f t="shared" si="44"/>
        <v>0</v>
      </c>
    </row>
    <row r="930" spans="1:10" ht="18" customHeight="1" x14ac:dyDescent="0.2">
      <c r="A930" s="299"/>
      <c r="B930" s="295"/>
      <c r="C930" s="293"/>
      <c r="D930" s="290" t="s">
        <v>340</v>
      </c>
      <c r="E930" s="291"/>
      <c r="F930" s="290" t="s">
        <v>340</v>
      </c>
      <c r="G930" s="291"/>
      <c r="H930" s="292" t="str">
        <f t="shared" si="42"/>
        <v>_</v>
      </c>
      <c r="I930" s="292" t="str">
        <f t="shared" si="43"/>
        <v>_</v>
      </c>
      <c r="J930" s="582">
        <f t="shared" si="44"/>
        <v>0</v>
      </c>
    </row>
    <row r="931" spans="1:10" ht="18" customHeight="1" x14ac:dyDescent="0.2">
      <c r="A931" s="299"/>
      <c r="B931" s="295"/>
      <c r="C931" s="293"/>
      <c r="D931" s="290" t="s">
        <v>340</v>
      </c>
      <c r="E931" s="291"/>
      <c r="F931" s="290" t="s">
        <v>340</v>
      </c>
      <c r="G931" s="291"/>
      <c r="H931" s="292" t="str">
        <f t="shared" si="42"/>
        <v>_</v>
      </c>
      <c r="I931" s="292" t="str">
        <f t="shared" si="43"/>
        <v>_</v>
      </c>
      <c r="J931" s="582">
        <f t="shared" si="44"/>
        <v>0</v>
      </c>
    </row>
    <row r="932" spans="1:10" ht="18" customHeight="1" x14ac:dyDescent="0.2">
      <c r="A932" s="299"/>
      <c r="B932" s="295"/>
      <c r="C932" s="293"/>
      <c r="D932" s="290" t="s">
        <v>340</v>
      </c>
      <c r="E932" s="291"/>
      <c r="F932" s="290" t="s">
        <v>340</v>
      </c>
      <c r="G932" s="291"/>
      <c r="H932" s="292" t="str">
        <f t="shared" si="42"/>
        <v>_</v>
      </c>
      <c r="I932" s="292" t="str">
        <f t="shared" si="43"/>
        <v>_</v>
      </c>
      <c r="J932" s="582">
        <f t="shared" si="44"/>
        <v>0</v>
      </c>
    </row>
    <row r="933" spans="1:10" ht="18" customHeight="1" x14ac:dyDescent="0.2">
      <c r="A933" s="299"/>
      <c r="B933" s="295"/>
      <c r="C933" s="293"/>
      <c r="D933" s="290" t="s">
        <v>340</v>
      </c>
      <c r="E933" s="291"/>
      <c r="F933" s="290" t="s">
        <v>340</v>
      </c>
      <c r="G933" s="291"/>
      <c r="H933" s="292" t="str">
        <f t="shared" si="42"/>
        <v>_</v>
      </c>
      <c r="I933" s="292" t="str">
        <f t="shared" si="43"/>
        <v>_</v>
      </c>
      <c r="J933" s="582">
        <f t="shared" si="44"/>
        <v>0</v>
      </c>
    </row>
    <row r="934" spans="1:10" ht="18" customHeight="1" x14ac:dyDescent="0.2">
      <c r="A934" s="299"/>
      <c r="B934" s="295"/>
      <c r="C934" s="293"/>
      <c r="D934" s="290" t="s">
        <v>340</v>
      </c>
      <c r="E934" s="291"/>
      <c r="F934" s="290" t="s">
        <v>340</v>
      </c>
      <c r="G934" s="291"/>
      <c r="H934" s="292" t="str">
        <f t="shared" si="42"/>
        <v>_</v>
      </c>
      <c r="I934" s="292" t="str">
        <f t="shared" si="43"/>
        <v>_</v>
      </c>
      <c r="J934" s="582">
        <f t="shared" si="44"/>
        <v>0</v>
      </c>
    </row>
    <row r="935" spans="1:10" ht="18" customHeight="1" x14ac:dyDescent="0.2">
      <c r="A935" s="299"/>
      <c r="B935" s="295"/>
      <c r="C935" s="293"/>
      <c r="D935" s="290" t="s">
        <v>340</v>
      </c>
      <c r="E935" s="291"/>
      <c r="F935" s="290" t="s">
        <v>340</v>
      </c>
      <c r="G935" s="291"/>
      <c r="H935" s="292" t="str">
        <f t="shared" si="42"/>
        <v>_</v>
      </c>
      <c r="I935" s="292" t="str">
        <f t="shared" si="43"/>
        <v>_</v>
      </c>
      <c r="J935" s="582">
        <f t="shared" si="44"/>
        <v>0</v>
      </c>
    </row>
    <row r="936" spans="1:10" ht="18" customHeight="1" x14ac:dyDescent="0.2">
      <c r="A936" s="299"/>
      <c r="B936" s="295"/>
      <c r="C936" s="293"/>
      <c r="D936" s="290" t="s">
        <v>340</v>
      </c>
      <c r="E936" s="291"/>
      <c r="F936" s="290" t="s">
        <v>340</v>
      </c>
      <c r="G936" s="291"/>
      <c r="H936" s="292" t="str">
        <f t="shared" si="42"/>
        <v>_</v>
      </c>
      <c r="I936" s="292" t="str">
        <f t="shared" si="43"/>
        <v>_</v>
      </c>
      <c r="J936" s="582">
        <f t="shared" si="44"/>
        <v>0</v>
      </c>
    </row>
    <row r="937" spans="1:10" ht="18" customHeight="1" x14ac:dyDescent="0.2">
      <c r="A937" s="299"/>
      <c r="B937" s="295"/>
      <c r="C937" s="293"/>
      <c r="D937" s="290" t="s">
        <v>340</v>
      </c>
      <c r="E937" s="291"/>
      <c r="F937" s="290" t="s">
        <v>340</v>
      </c>
      <c r="G937" s="291"/>
      <c r="H937" s="292" t="str">
        <f t="shared" si="42"/>
        <v>_</v>
      </c>
      <c r="I937" s="292" t="str">
        <f t="shared" si="43"/>
        <v>_</v>
      </c>
      <c r="J937" s="582">
        <f t="shared" si="44"/>
        <v>0</v>
      </c>
    </row>
    <row r="938" spans="1:10" ht="18" customHeight="1" x14ac:dyDescent="0.2">
      <c r="A938" s="299"/>
      <c r="B938" s="295"/>
      <c r="C938" s="293"/>
      <c r="D938" s="290" t="s">
        <v>340</v>
      </c>
      <c r="E938" s="291"/>
      <c r="F938" s="290" t="s">
        <v>340</v>
      </c>
      <c r="G938" s="291"/>
      <c r="H938" s="292" t="str">
        <f t="shared" si="42"/>
        <v>_</v>
      </c>
      <c r="I938" s="292" t="str">
        <f t="shared" si="43"/>
        <v>_</v>
      </c>
      <c r="J938" s="582">
        <f t="shared" si="44"/>
        <v>0</v>
      </c>
    </row>
    <row r="939" spans="1:10" ht="18" customHeight="1" x14ac:dyDescent="0.2">
      <c r="A939" s="299"/>
      <c r="B939" s="295"/>
      <c r="C939" s="293"/>
      <c r="D939" s="290" t="s">
        <v>340</v>
      </c>
      <c r="E939" s="291"/>
      <c r="F939" s="290" t="s">
        <v>340</v>
      </c>
      <c r="G939" s="291"/>
      <c r="H939" s="292" t="str">
        <f t="shared" si="42"/>
        <v>_</v>
      </c>
      <c r="I939" s="292" t="str">
        <f t="shared" si="43"/>
        <v>_</v>
      </c>
      <c r="J939" s="582">
        <f t="shared" si="44"/>
        <v>0</v>
      </c>
    </row>
    <row r="940" spans="1:10" ht="18" customHeight="1" x14ac:dyDescent="0.2">
      <c r="A940" s="299"/>
      <c r="B940" s="295"/>
      <c r="C940" s="293"/>
      <c r="D940" s="290" t="s">
        <v>340</v>
      </c>
      <c r="E940" s="291"/>
      <c r="F940" s="290" t="s">
        <v>340</v>
      </c>
      <c r="G940" s="291"/>
      <c r="H940" s="292" t="str">
        <f t="shared" si="42"/>
        <v>_</v>
      </c>
      <c r="I940" s="292" t="str">
        <f t="shared" si="43"/>
        <v>_</v>
      </c>
      <c r="J940" s="582">
        <f t="shared" si="44"/>
        <v>0</v>
      </c>
    </row>
    <row r="941" spans="1:10" ht="18" customHeight="1" x14ac:dyDescent="0.2">
      <c r="A941" s="299"/>
      <c r="B941" s="295"/>
      <c r="C941" s="293"/>
      <c r="D941" s="290" t="s">
        <v>340</v>
      </c>
      <c r="E941" s="291"/>
      <c r="F941" s="290" t="s">
        <v>340</v>
      </c>
      <c r="G941" s="291"/>
      <c r="H941" s="292" t="str">
        <f t="shared" si="42"/>
        <v>_</v>
      </c>
      <c r="I941" s="292" t="str">
        <f t="shared" si="43"/>
        <v>_</v>
      </c>
      <c r="J941" s="582">
        <f t="shared" si="44"/>
        <v>0</v>
      </c>
    </row>
    <row r="942" spans="1:10" ht="18" customHeight="1" x14ac:dyDescent="0.2">
      <c r="A942" s="299"/>
      <c r="B942" s="295"/>
      <c r="C942" s="293"/>
      <c r="D942" s="290" t="s">
        <v>340</v>
      </c>
      <c r="E942" s="291"/>
      <c r="F942" s="290" t="s">
        <v>340</v>
      </c>
      <c r="G942" s="291"/>
      <c r="H942" s="292" t="str">
        <f t="shared" si="42"/>
        <v>_</v>
      </c>
      <c r="I942" s="292" t="str">
        <f t="shared" si="43"/>
        <v>_</v>
      </c>
      <c r="J942" s="582">
        <f t="shared" si="44"/>
        <v>0</v>
      </c>
    </row>
    <row r="943" spans="1:10" ht="18" customHeight="1" x14ac:dyDescent="0.2">
      <c r="A943" s="299"/>
      <c r="B943" s="295"/>
      <c r="C943" s="293"/>
      <c r="D943" s="290" t="s">
        <v>340</v>
      </c>
      <c r="E943" s="291"/>
      <c r="F943" s="290" t="s">
        <v>340</v>
      </c>
      <c r="G943" s="291"/>
      <c r="H943" s="292" t="str">
        <f t="shared" si="42"/>
        <v>_</v>
      </c>
      <c r="I943" s="292" t="str">
        <f t="shared" si="43"/>
        <v>_</v>
      </c>
      <c r="J943" s="582">
        <f t="shared" si="44"/>
        <v>0</v>
      </c>
    </row>
    <row r="944" spans="1:10" ht="18" customHeight="1" x14ac:dyDescent="0.2">
      <c r="A944" s="299"/>
      <c r="B944" s="295"/>
      <c r="C944" s="293"/>
      <c r="D944" s="290" t="s">
        <v>340</v>
      </c>
      <c r="E944" s="291"/>
      <c r="F944" s="290" t="s">
        <v>340</v>
      </c>
      <c r="G944" s="291"/>
      <c r="H944" s="292" t="str">
        <f t="shared" si="42"/>
        <v>_</v>
      </c>
      <c r="I944" s="292" t="str">
        <f t="shared" si="43"/>
        <v>_</v>
      </c>
      <c r="J944" s="582">
        <f t="shared" si="44"/>
        <v>0</v>
      </c>
    </row>
    <row r="945" spans="1:10" ht="18" customHeight="1" x14ac:dyDescent="0.2">
      <c r="A945" s="299"/>
      <c r="B945" s="295"/>
      <c r="C945" s="293"/>
      <c r="D945" s="290" t="s">
        <v>340</v>
      </c>
      <c r="E945" s="291"/>
      <c r="F945" s="290" t="s">
        <v>340</v>
      </c>
      <c r="G945" s="291"/>
      <c r="H945" s="292" t="str">
        <f t="shared" si="42"/>
        <v>_</v>
      </c>
      <c r="I945" s="292" t="str">
        <f t="shared" si="43"/>
        <v>_</v>
      </c>
      <c r="J945" s="582">
        <f t="shared" si="44"/>
        <v>0</v>
      </c>
    </row>
    <row r="946" spans="1:10" ht="18" customHeight="1" x14ac:dyDescent="0.2">
      <c r="A946" s="299"/>
      <c r="B946" s="295"/>
      <c r="C946" s="293"/>
      <c r="D946" s="290" t="s">
        <v>340</v>
      </c>
      <c r="E946" s="291"/>
      <c r="F946" s="290" t="s">
        <v>340</v>
      </c>
      <c r="G946" s="291"/>
      <c r="H946" s="292" t="str">
        <f t="shared" si="42"/>
        <v>_</v>
      </c>
      <c r="I946" s="292" t="str">
        <f t="shared" si="43"/>
        <v>_</v>
      </c>
      <c r="J946" s="582">
        <f t="shared" si="44"/>
        <v>0</v>
      </c>
    </row>
    <row r="947" spans="1:10" ht="18" customHeight="1" x14ac:dyDescent="0.2">
      <c r="A947" s="299"/>
      <c r="B947" s="295"/>
      <c r="C947" s="293"/>
      <c r="D947" s="290" t="s">
        <v>340</v>
      </c>
      <c r="E947" s="291"/>
      <c r="F947" s="290" t="s">
        <v>340</v>
      </c>
      <c r="G947" s="291"/>
      <c r="H947" s="292" t="str">
        <f t="shared" si="42"/>
        <v>_</v>
      </c>
      <c r="I947" s="292" t="str">
        <f t="shared" si="43"/>
        <v>_</v>
      </c>
      <c r="J947" s="582">
        <f t="shared" si="44"/>
        <v>0</v>
      </c>
    </row>
    <row r="948" spans="1:10" ht="18" customHeight="1" x14ac:dyDescent="0.2">
      <c r="A948" s="299"/>
      <c r="B948" s="295"/>
      <c r="C948" s="293"/>
      <c r="D948" s="290" t="s">
        <v>340</v>
      </c>
      <c r="E948" s="291"/>
      <c r="F948" s="290" t="s">
        <v>340</v>
      </c>
      <c r="G948" s="291"/>
      <c r="H948" s="292" t="str">
        <f t="shared" si="42"/>
        <v>_</v>
      </c>
      <c r="I948" s="292" t="str">
        <f t="shared" si="43"/>
        <v>_</v>
      </c>
      <c r="J948" s="582">
        <f t="shared" si="44"/>
        <v>0</v>
      </c>
    </row>
    <row r="949" spans="1:10" ht="18" customHeight="1" x14ac:dyDescent="0.2">
      <c r="A949" s="299"/>
      <c r="B949" s="295"/>
      <c r="C949" s="293"/>
      <c r="D949" s="290" t="s">
        <v>340</v>
      </c>
      <c r="E949" s="291"/>
      <c r="F949" s="290" t="s">
        <v>340</v>
      </c>
      <c r="G949" s="291"/>
      <c r="H949" s="292" t="str">
        <f t="shared" si="42"/>
        <v>_</v>
      </c>
      <c r="I949" s="292" t="str">
        <f t="shared" si="43"/>
        <v>_</v>
      </c>
      <c r="J949" s="582">
        <f t="shared" si="44"/>
        <v>0</v>
      </c>
    </row>
    <row r="950" spans="1:10" ht="18" customHeight="1" x14ac:dyDescent="0.2">
      <c r="A950" s="299"/>
      <c r="B950" s="295"/>
      <c r="C950" s="293"/>
      <c r="D950" s="290" t="s">
        <v>340</v>
      </c>
      <c r="E950" s="291"/>
      <c r="F950" s="290" t="s">
        <v>340</v>
      </c>
      <c r="G950" s="291"/>
      <c r="H950" s="292" t="str">
        <f t="shared" si="42"/>
        <v>_</v>
      </c>
      <c r="I950" s="292" t="str">
        <f t="shared" si="43"/>
        <v>_</v>
      </c>
      <c r="J950" s="582">
        <f t="shared" si="44"/>
        <v>0</v>
      </c>
    </row>
    <row r="951" spans="1:10" ht="18" customHeight="1" x14ac:dyDescent="0.2">
      <c r="A951" s="299"/>
      <c r="B951" s="295"/>
      <c r="C951" s="293"/>
      <c r="D951" s="290" t="s">
        <v>340</v>
      </c>
      <c r="E951" s="291"/>
      <c r="F951" s="290" t="s">
        <v>340</v>
      </c>
      <c r="G951" s="291"/>
      <c r="H951" s="292" t="str">
        <f t="shared" si="42"/>
        <v>_</v>
      </c>
      <c r="I951" s="292" t="str">
        <f t="shared" si="43"/>
        <v>_</v>
      </c>
      <c r="J951" s="582">
        <f t="shared" si="44"/>
        <v>0</v>
      </c>
    </row>
    <row r="952" spans="1:10" ht="18" customHeight="1" x14ac:dyDescent="0.2">
      <c r="A952" s="299"/>
      <c r="B952" s="295"/>
      <c r="C952" s="293"/>
      <c r="D952" s="290" t="s">
        <v>340</v>
      </c>
      <c r="E952" s="291"/>
      <c r="F952" s="290" t="s">
        <v>340</v>
      </c>
      <c r="G952" s="291"/>
      <c r="H952" s="292" t="str">
        <f t="shared" si="42"/>
        <v>_</v>
      </c>
      <c r="I952" s="292" t="str">
        <f t="shared" si="43"/>
        <v>_</v>
      </c>
      <c r="J952" s="582">
        <f t="shared" si="44"/>
        <v>0</v>
      </c>
    </row>
    <row r="953" spans="1:10" ht="18" customHeight="1" x14ac:dyDescent="0.2">
      <c r="A953" s="299"/>
      <c r="B953" s="295"/>
      <c r="C953" s="293"/>
      <c r="D953" s="290" t="s">
        <v>340</v>
      </c>
      <c r="E953" s="291"/>
      <c r="F953" s="290" t="s">
        <v>340</v>
      </c>
      <c r="G953" s="291"/>
      <c r="H953" s="292" t="str">
        <f t="shared" si="42"/>
        <v>_</v>
      </c>
      <c r="I953" s="292" t="str">
        <f t="shared" si="43"/>
        <v>_</v>
      </c>
      <c r="J953" s="582">
        <f t="shared" si="44"/>
        <v>0</v>
      </c>
    </row>
    <row r="954" spans="1:10" ht="18" customHeight="1" x14ac:dyDescent="0.2">
      <c r="A954" s="299"/>
      <c r="B954" s="295"/>
      <c r="C954" s="293"/>
      <c r="D954" s="290" t="s">
        <v>340</v>
      </c>
      <c r="E954" s="291"/>
      <c r="F954" s="290" t="s">
        <v>340</v>
      </c>
      <c r="G954" s="291"/>
      <c r="H954" s="292" t="str">
        <f t="shared" si="42"/>
        <v>_</v>
      </c>
      <c r="I954" s="292" t="str">
        <f t="shared" si="43"/>
        <v>_</v>
      </c>
      <c r="J954" s="582">
        <f t="shared" si="44"/>
        <v>0</v>
      </c>
    </row>
    <row r="955" spans="1:10" ht="18" customHeight="1" x14ac:dyDescent="0.2">
      <c r="A955" s="299"/>
      <c r="B955" s="295"/>
      <c r="C955" s="293"/>
      <c r="D955" s="290" t="s">
        <v>340</v>
      </c>
      <c r="E955" s="291"/>
      <c r="F955" s="290" t="s">
        <v>340</v>
      </c>
      <c r="G955" s="291"/>
      <c r="H955" s="292" t="str">
        <f t="shared" si="42"/>
        <v>_</v>
      </c>
      <c r="I955" s="292" t="str">
        <f t="shared" si="43"/>
        <v>_</v>
      </c>
      <c r="J955" s="582">
        <f t="shared" si="44"/>
        <v>0</v>
      </c>
    </row>
    <row r="956" spans="1:10" ht="18" customHeight="1" x14ac:dyDescent="0.2">
      <c r="A956" s="299"/>
      <c r="B956" s="295"/>
      <c r="C956" s="293"/>
      <c r="D956" s="290" t="s">
        <v>340</v>
      </c>
      <c r="E956" s="291"/>
      <c r="F956" s="290" t="s">
        <v>340</v>
      </c>
      <c r="G956" s="291"/>
      <c r="H956" s="292" t="str">
        <f t="shared" si="42"/>
        <v>_</v>
      </c>
      <c r="I956" s="292" t="str">
        <f t="shared" si="43"/>
        <v>_</v>
      </c>
      <c r="J956" s="582">
        <f t="shared" si="44"/>
        <v>0</v>
      </c>
    </row>
    <row r="957" spans="1:10" ht="18" customHeight="1" x14ac:dyDescent="0.2">
      <c r="A957" s="299"/>
      <c r="B957" s="295"/>
      <c r="C957" s="293"/>
      <c r="D957" s="290" t="s">
        <v>340</v>
      </c>
      <c r="E957" s="291"/>
      <c r="F957" s="290" t="s">
        <v>340</v>
      </c>
      <c r="G957" s="291"/>
      <c r="H957" s="292" t="str">
        <f t="shared" si="42"/>
        <v>_</v>
      </c>
      <c r="I957" s="292" t="str">
        <f t="shared" si="43"/>
        <v>_</v>
      </c>
      <c r="J957" s="582">
        <f t="shared" si="44"/>
        <v>0</v>
      </c>
    </row>
    <row r="958" spans="1:10" ht="18" customHeight="1" x14ac:dyDescent="0.2">
      <c r="A958" s="299"/>
      <c r="B958" s="295"/>
      <c r="C958" s="293"/>
      <c r="D958" s="290" t="s">
        <v>340</v>
      </c>
      <c r="E958" s="291"/>
      <c r="F958" s="290" t="s">
        <v>340</v>
      </c>
      <c r="G958" s="291"/>
      <c r="H958" s="292" t="str">
        <f t="shared" si="42"/>
        <v>_</v>
      </c>
      <c r="I958" s="292" t="str">
        <f t="shared" si="43"/>
        <v>_</v>
      </c>
      <c r="J958" s="582">
        <f t="shared" si="44"/>
        <v>0</v>
      </c>
    </row>
    <row r="959" spans="1:10" ht="18" customHeight="1" x14ac:dyDescent="0.2">
      <c r="A959" s="299"/>
      <c r="B959" s="295"/>
      <c r="C959" s="293"/>
      <c r="D959" s="290" t="s">
        <v>340</v>
      </c>
      <c r="E959" s="291"/>
      <c r="F959" s="290" t="s">
        <v>340</v>
      </c>
      <c r="G959" s="291"/>
      <c r="H959" s="292" t="str">
        <f t="shared" si="42"/>
        <v>_</v>
      </c>
      <c r="I959" s="292" t="str">
        <f t="shared" si="43"/>
        <v>_</v>
      </c>
      <c r="J959" s="582">
        <f t="shared" si="44"/>
        <v>0</v>
      </c>
    </row>
    <row r="960" spans="1:10" ht="18" customHeight="1" x14ac:dyDescent="0.2">
      <c r="A960" s="299"/>
      <c r="B960" s="295"/>
      <c r="C960" s="293"/>
      <c r="D960" s="290" t="s">
        <v>340</v>
      </c>
      <c r="E960" s="291"/>
      <c r="F960" s="290" t="s">
        <v>340</v>
      </c>
      <c r="G960" s="291"/>
      <c r="H960" s="292" t="str">
        <f t="shared" si="42"/>
        <v>_</v>
      </c>
      <c r="I960" s="292" t="str">
        <f t="shared" si="43"/>
        <v>_</v>
      </c>
      <c r="J960" s="582">
        <f t="shared" si="44"/>
        <v>0</v>
      </c>
    </row>
    <row r="961" spans="1:10" ht="18" customHeight="1" x14ac:dyDescent="0.2">
      <c r="A961" s="299"/>
      <c r="B961" s="295"/>
      <c r="C961" s="293"/>
      <c r="D961" s="290" t="s">
        <v>340</v>
      </c>
      <c r="E961" s="291"/>
      <c r="F961" s="290" t="s">
        <v>340</v>
      </c>
      <c r="G961" s="291"/>
      <c r="H961" s="292" t="str">
        <f t="shared" si="42"/>
        <v>_</v>
      </c>
      <c r="I961" s="292" t="str">
        <f t="shared" si="43"/>
        <v>_</v>
      </c>
      <c r="J961" s="582">
        <f t="shared" si="44"/>
        <v>0</v>
      </c>
    </row>
    <row r="962" spans="1:10" ht="18" customHeight="1" x14ac:dyDescent="0.2">
      <c r="A962" s="299"/>
      <c r="B962" s="295"/>
      <c r="C962" s="293"/>
      <c r="D962" s="290" t="s">
        <v>340</v>
      </c>
      <c r="E962" s="291"/>
      <c r="F962" s="290" t="s">
        <v>340</v>
      </c>
      <c r="G962" s="291"/>
      <c r="H962" s="292" t="str">
        <f t="shared" si="42"/>
        <v>_</v>
      </c>
      <c r="I962" s="292" t="str">
        <f t="shared" si="43"/>
        <v>_</v>
      </c>
      <c r="J962" s="582">
        <f t="shared" si="44"/>
        <v>0</v>
      </c>
    </row>
    <row r="963" spans="1:10" ht="18" customHeight="1" x14ac:dyDescent="0.2">
      <c r="A963" s="299"/>
      <c r="B963" s="295"/>
      <c r="C963" s="293"/>
      <c r="D963" s="290" t="s">
        <v>340</v>
      </c>
      <c r="E963" s="291"/>
      <c r="F963" s="290" t="s">
        <v>340</v>
      </c>
      <c r="G963" s="291"/>
      <c r="H963" s="292" t="str">
        <f t="shared" si="42"/>
        <v>_</v>
      </c>
      <c r="I963" s="292" t="str">
        <f t="shared" si="43"/>
        <v>_</v>
      </c>
      <c r="J963" s="582">
        <f t="shared" si="44"/>
        <v>0</v>
      </c>
    </row>
    <row r="964" spans="1:10" ht="18" customHeight="1" x14ac:dyDescent="0.2">
      <c r="A964" s="299"/>
      <c r="B964" s="295"/>
      <c r="C964" s="293"/>
      <c r="D964" s="290" t="s">
        <v>340</v>
      </c>
      <c r="E964" s="291"/>
      <c r="F964" s="290" t="s">
        <v>340</v>
      </c>
      <c r="G964" s="291"/>
      <c r="H964" s="292" t="str">
        <f t="shared" si="42"/>
        <v>_</v>
      </c>
      <c r="I964" s="292" t="str">
        <f t="shared" si="43"/>
        <v>_</v>
      </c>
      <c r="J964" s="582">
        <f t="shared" si="44"/>
        <v>0</v>
      </c>
    </row>
    <row r="965" spans="1:10" ht="18" customHeight="1" x14ac:dyDescent="0.2">
      <c r="A965" s="299"/>
      <c r="B965" s="295"/>
      <c r="C965" s="293"/>
      <c r="D965" s="290" t="s">
        <v>340</v>
      </c>
      <c r="E965" s="291"/>
      <c r="F965" s="290" t="s">
        <v>340</v>
      </c>
      <c r="G965" s="291"/>
      <c r="H965" s="292" t="str">
        <f t="shared" si="42"/>
        <v>_</v>
      </c>
      <c r="I965" s="292" t="str">
        <f t="shared" si="43"/>
        <v>_</v>
      </c>
      <c r="J965" s="582">
        <f t="shared" si="44"/>
        <v>0</v>
      </c>
    </row>
    <row r="966" spans="1:10" ht="18" customHeight="1" x14ac:dyDescent="0.2">
      <c r="A966" s="299"/>
      <c r="B966" s="295"/>
      <c r="C966" s="293"/>
      <c r="D966" s="290" t="s">
        <v>340</v>
      </c>
      <c r="E966" s="291"/>
      <c r="F966" s="290" t="s">
        <v>340</v>
      </c>
      <c r="G966" s="291"/>
      <c r="H966" s="292" t="str">
        <f t="shared" ref="H966:H993" si="45">CONCATENATE(A966,"_",LEFT(E966,2))</f>
        <v>_</v>
      </c>
      <c r="I966" s="292" t="str">
        <f t="shared" ref="I966:I1010" si="46">CONCATENATE(A966,"_",LEFT(G966, 2))</f>
        <v>_</v>
      </c>
      <c r="J966" s="582">
        <f t="shared" ref="J966:J1010" si="47" xml:space="preserve"> J965+N(D966)-N(F966)</f>
        <v>0</v>
      </c>
    </row>
    <row r="967" spans="1:10" ht="18" customHeight="1" x14ac:dyDescent="0.2">
      <c r="A967" s="299"/>
      <c r="B967" s="295"/>
      <c r="C967" s="293"/>
      <c r="D967" s="290" t="s">
        <v>340</v>
      </c>
      <c r="E967" s="291"/>
      <c r="F967" s="290" t="s">
        <v>340</v>
      </c>
      <c r="G967" s="291"/>
      <c r="H967" s="292" t="str">
        <f t="shared" si="45"/>
        <v>_</v>
      </c>
      <c r="I967" s="292" t="str">
        <f t="shared" si="46"/>
        <v>_</v>
      </c>
      <c r="J967" s="582">
        <f t="shared" si="47"/>
        <v>0</v>
      </c>
    </row>
    <row r="968" spans="1:10" ht="18" customHeight="1" x14ac:dyDescent="0.2">
      <c r="A968" s="299"/>
      <c r="B968" s="295"/>
      <c r="C968" s="293"/>
      <c r="D968" s="290" t="s">
        <v>340</v>
      </c>
      <c r="E968" s="291"/>
      <c r="F968" s="290" t="s">
        <v>340</v>
      </c>
      <c r="G968" s="291"/>
      <c r="H968" s="292" t="str">
        <f t="shared" si="45"/>
        <v>_</v>
      </c>
      <c r="I968" s="292" t="str">
        <f t="shared" si="46"/>
        <v>_</v>
      </c>
      <c r="J968" s="582">
        <f t="shared" si="47"/>
        <v>0</v>
      </c>
    </row>
    <row r="969" spans="1:10" ht="18" customHeight="1" x14ac:dyDescent="0.2">
      <c r="A969" s="299"/>
      <c r="B969" s="295"/>
      <c r="C969" s="293"/>
      <c r="D969" s="290" t="s">
        <v>340</v>
      </c>
      <c r="E969" s="291"/>
      <c r="F969" s="290" t="s">
        <v>340</v>
      </c>
      <c r="G969" s="291"/>
      <c r="H969" s="292" t="str">
        <f t="shared" si="45"/>
        <v>_</v>
      </c>
      <c r="I969" s="292" t="str">
        <f t="shared" si="46"/>
        <v>_</v>
      </c>
      <c r="J969" s="582">
        <f t="shared" si="47"/>
        <v>0</v>
      </c>
    </row>
    <row r="970" spans="1:10" ht="18" customHeight="1" x14ac:dyDescent="0.2">
      <c r="A970" s="299"/>
      <c r="B970" s="295"/>
      <c r="C970" s="293"/>
      <c r="D970" s="290" t="s">
        <v>340</v>
      </c>
      <c r="E970" s="291"/>
      <c r="F970" s="290" t="s">
        <v>340</v>
      </c>
      <c r="G970" s="291"/>
      <c r="H970" s="292" t="str">
        <f t="shared" si="45"/>
        <v>_</v>
      </c>
      <c r="I970" s="292" t="str">
        <f t="shared" si="46"/>
        <v>_</v>
      </c>
      <c r="J970" s="582">
        <f t="shared" si="47"/>
        <v>0</v>
      </c>
    </row>
    <row r="971" spans="1:10" ht="18" customHeight="1" x14ac:dyDescent="0.2">
      <c r="A971" s="299"/>
      <c r="B971" s="295"/>
      <c r="C971" s="293"/>
      <c r="D971" s="290" t="s">
        <v>340</v>
      </c>
      <c r="E971" s="291"/>
      <c r="F971" s="290" t="s">
        <v>340</v>
      </c>
      <c r="G971" s="291"/>
      <c r="H971" s="292" t="str">
        <f t="shared" si="45"/>
        <v>_</v>
      </c>
      <c r="I971" s="292" t="str">
        <f t="shared" si="46"/>
        <v>_</v>
      </c>
      <c r="J971" s="582">
        <f t="shared" si="47"/>
        <v>0</v>
      </c>
    </row>
    <row r="972" spans="1:10" ht="18" customHeight="1" x14ac:dyDescent="0.2">
      <c r="A972" s="299"/>
      <c r="B972" s="295"/>
      <c r="C972" s="293"/>
      <c r="D972" s="290" t="s">
        <v>340</v>
      </c>
      <c r="E972" s="291"/>
      <c r="F972" s="290" t="s">
        <v>340</v>
      </c>
      <c r="G972" s="291"/>
      <c r="H972" s="292" t="str">
        <f t="shared" si="45"/>
        <v>_</v>
      </c>
      <c r="I972" s="292" t="str">
        <f t="shared" si="46"/>
        <v>_</v>
      </c>
      <c r="J972" s="582">
        <f t="shared" si="47"/>
        <v>0</v>
      </c>
    </row>
    <row r="973" spans="1:10" ht="18" customHeight="1" x14ac:dyDescent="0.2">
      <c r="A973" s="299"/>
      <c r="B973" s="295"/>
      <c r="C973" s="293"/>
      <c r="D973" s="290" t="s">
        <v>340</v>
      </c>
      <c r="E973" s="291"/>
      <c r="F973" s="290" t="s">
        <v>340</v>
      </c>
      <c r="G973" s="291"/>
      <c r="H973" s="292" t="str">
        <f t="shared" si="45"/>
        <v>_</v>
      </c>
      <c r="I973" s="292" t="str">
        <f t="shared" si="46"/>
        <v>_</v>
      </c>
      <c r="J973" s="582">
        <f t="shared" si="47"/>
        <v>0</v>
      </c>
    </row>
    <row r="974" spans="1:10" ht="18" customHeight="1" x14ac:dyDescent="0.2">
      <c r="A974" s="299"/>
      <c r="B974" s="295"/>
      <c r="C974" s="293"/>
      <c r="D974" s="290" t="s">
        <v>340</v>
      </c>
      <c r="E974" s="291"/>
      <c r="F974" s="290" t="s">
        <v>340</v>
      </c>
      <c r="G974" s="291"/>
      <c r="H974" s="292" t="str">
        <f t="shared" si="45"/>
        <v>_</v>
      </c>
      <c r="I974" s="292" t="str">
        <f t="shared" si="46"/>
        <v>_</v>
      </c>
      <c r="J974" s="582">
        <f t="shared" si="47"/>
        <v>0</v>
      </c>
    </row>
    <row r="975" spans="1:10" ht="18" customHeight="1" x14ac:dyDescent="0.2">
      <c r="A975" s="299"/>
      <c r="B975" s="295"/>
      <c r="C975" s="293"/>
      <c r="D975" s="290" t="s">
        <v>340</v>
      </c>
      <c r="E975" s="291"/>
      <c r="F975" s="290" t="s">
        <v>340</v>
      </c>
      <c r="G975" s="291"/>
      <c r="H975" s="292" t="str">
        <f t="shared" si="45"/>
        <v>_</v>
      </c>
      <c r="I975" s="292" t="str">
        <f t="shared" si="46"/>
        <v>_</v>
      </c>
      <c r="J975" s="582">
        <f t="shared" si="47"/>
        <v>0</v>
      </c>
    </row>
    <row r="976" spans="1:10" ht="18" customHeight="1" x14ac:dyDescent="0.2">
      <c r="A976" s="299"/>
      <c r="B976" s="295"/>
      <c r="C976" s="293"/>
      <c r="D976" s="290" t="s">
        <v>340</v>
      </c>
      <c r="E976" s="291"/>
      <c r="F976" s="290" t="s">
        <v>340</v>
      </c>
      <c r="G976" s="291"/>
      <c r="H976" s="292" t="str">
        <f t="shared" si="45"/>
        <v>_</v>
      </c>
      <c r="I976" s="292" t="str">
        <f t="shared" si="46"/>
        <v>_</v>
      </c>
      <c r="J976" s="582">
        <f t="shared" si="47"/>
        <v>0</v>
      </c>
    </row>
    <row r="977" spans="1:10" ht="18" customHeight="1" x14ac:dyDescent="0.2">
      <c r="A977" s="299"/>
      <c r="B977" s="295"/>
      <c r="C977" s="293"/>
      <c r="D977" s="290" t="s">
        <v>340</v>
      </c>
      <c r="E977" s="291"/>
      <c r="F977" s="290" t="s">
        <v>340</v>
      </c>
      <c r="G977" s="291"/>
      <c r="H977" s="292" t="str">
        <f t="shared" si="45"/>
        <v>_</v>
      </c>
      <c r="I977" s="292" t="str">
        <f t="shared" si="46"/>
        <v>_</v>
      </c>
      <c r="J977" s="582">
        <f t="shared" si="47"/>
        <v>0</v>
      </c>
    </row>
    <row r="978" spans="1:10" ht="18" customHeight="1" x14ac:dyDescent="0.2">
      <c r="A978" s="299"/>
      <c r="B978" s="295"/>
      <c r="C978" s="293"/>
      <c r="D978" s="290" t="s">
        <v>340</v>
      </c>
      <c r="E978" s="291"/>
      <c r="F978" s="290" t="s">
        <v>340</v>
      </c>
      <c r="G978" s="291"/>
      <c r="H978" s="292" t="str">
        <f t="shared" si="45"/>
        <v>_</v>
      </c>
      <c r="I978" s="292" t="str">
        <f t="shared" si="46"/>
        <v>_</v>
      </c>
      <c r="J978" s="582">
        <f t="shared" si="47"/>
        <v>0</v>
      </c>
    </row>
    <row r="979" spans="1:10" ht="18" customHeight="1" x14ac:dyDescent="0.2">
      <c r="A979" s="299"/>
      <c r="B979" s="295"/>
      <c r="C979" s="293"/>
      <c r="D979" s="290" t="s">
        <v>340</v>
      </c>
      <c r="E979" s="291"/>
      <c r="F979" s="290" t="s">
        <v>340</v>
      </c>
      <c r="G979" s="291"/>
      <c r="H979" s="292" t="str">
        <f t="shared" si="45"/>
        <v>_</v>
      </c>
      <c r="I979" s="292" t="str">
        <f t="shared" si="46"/>
        <v>_</v>
      </c>
      <c r="J979" s="582">
        <f t="shared" si="47"/>
        <v>0</v>
      </c>
    </row>
    <row r="980" spans="1:10" ht="18" customHeight="1" x14ac:dyDescent="0.2">
      <c r="A980" s="299"/>
      <c r="B980" s="295"/>
      <c r="C980" s="293"/>
      <c r="D980" s="290" t="s">
        <v>340</v>
      </c>
      <c r="E980" s="291"/>
      <c r="F980" s="290" t="s">
        <v>340</v>
      </c>
      <c r="G980" s="291"/>
      <c r="H980" s="292" t="str">
        <f t="shared" si="45"/>
        <v>_</v>
      </c>
      <c r="I980" s="292" t="str">
        <f t="shared" si="46"/>
        <v>_</v>
      </c>
      <c r="J980" s="582">
        <f t="shared" si="47"/>
        <v>0</v>
      </c>
    </row>
    <row r="981" spans="1:10" ht="18" customHeight="1" x14ac:dyDescent="0.2">
      <c r="A981" s="299"/>
      <c r="B981" s="295"/>
      <c r="C981" s="293"/>
      <c r="D981" s="290" t="s">
        <v>340</v>
      </c>
      <c r="E981" s="291"/>
      <c r="F981" s="290" t="s">
        <v>340</v>
      </c>
      <c r="G981" s="291"/>
      <c r="H981" s="292" t="str">
        <f t="shared" si="45"/>
        <v>_</v>
      </c>
      <c r="I981" s="292" t="str">
        <f t="shared" si="46"/>
        <v>_</v>
      </c>
      <c r="J981" s="582">
        <f t="shared" si="47"/>
        <v>0</v>
      </c>
    </row>
    <row r="982" spans="1:10" ht="18" customHeight="1" x14ac:dyDescent="0.2">
      <c r="A982" s="299"/>
      <c r="B982" s="295"/>
      <c r="C982" s="293"/>
      <c r="D982" s="290" t="s">
        <v>340</v>
      </c>
      <c r="E982" s="291"/>
      <c r="F982" s="290" t="s">
        <v>340</v>
      </c>
      <c r="G982" s="291"/>
      <c r="H982" s="292" t="str">
        <f t="shared" si="45"/>
        <v>_</v>
      </c>
      <c r="I982" s="292" t="str">
        <f t="shared" si="46"/>
        <v>_</v>
      </c>
      <c r="J982" s="582">
        <f t="shared" si="47"/>
        <v>0</v>
      </c>
    </row>
    <row r="983" spans="1:10" ht="18" customHeight="1" x14ac:dyDescent="0.2">
      <c r="A983" s="299"/>
      <c r="B983" s="295"/>
      <c r="C983" s="293"/>
      <c r="D983" s="290" t="s">
        <v>340</v>
      </c>
      <c r="E983" s="291"/>
      <c r="F983" s="290" t="s">
        <v>340</v>
      </c>
      <c r="G983" s="291"/>
      <c r="H983" s="292" t="str">
        <f t="shared" si="45"/>
        <v>_</v>
      </c>
      <c r="I983" s="292" t="str">
        <f t="shared" si="46"/>
        <v>_</v>
      </c>
      <c r="J983" s="582">
        <f t="shared" si="47"/>
        <v>0</v>
      </c>
    </row>
    <row r="984" spans="1:10" ht="18" customHeight="1" x14ac:dyDescent="0.2">
      <c r="A984" s="299"/>
      <c r="B984" s="295"/>
      <c r="C984" s="293"/>
      <c r="D984" s="290" t="s">
        <v>340</v>
      </c>
      <c r="E984" s="291"/>
      <c r="F984" s="290" t="s">
        <v>340</v>
      </c>
      <c r="G984" s="291"/>
      <c r="H984" s="292" t="str">
        <f t="shared" si="45"/>
        <v>_</v>
      </c>
      <c r="I984" s="292" t="str">
        <f t="shared" si="46"/>
        <v>_</v>
      </c>
      <c r="J984" s="582">
        <f t="shared" si="47"/>
        <v>0</v>
      </c>
    </row>
    <row r="985" spans="1:10" ht="18" customHeight="1" x14ac:dyDescent="0.2">
      <c r="A985" s="299"/>
      <c r="B985" s="295"/>
      <c r="C985" s="293"/>
      <c r="D985" s="290" t="s">
        <v>340</v>
      </c>
      <c r="E985" s="291"/>
      <c r="F985" s="290" t="s">
        <v>340</v>
      </c>
      <c r="G985" s="291"/>
      <c r="H985" s="292" t="str">
        <f t="shared" si="45"/>
        <v>_</v>
      </c>
      <c r="I985" s="292" t="str">
        <f t="shared" si="46"/>
        <v>_</v>
      </c>
      <c r="J985" s="582">
        <f t="shared" si="47"/>
        <v>0</v>
      </c>
    </row>
    <row r="986" spans="1:10" ht="18" customHeight="1" x14ac:dyDescent="0.2">
      <c r="A986" s="299"/>
      <c r="B986" s="295"/>
      <c r="C986" s="293"/>
      <c r="D986" s="290" t="s">
        <v>340</v>
      </c>
      <c r="E986" s="291"/>
      <c r="F986" s="290" t="s">
        <v>340</v>
      </c>
      <c r="G986" s="291"/>
      <c r="H986" s="292" t="str">
        <f t="shared" si="45"/>
        <v>_</v>
      </c>
      <c r="I986" s="292" t="str">
        <f t="shared" si="46"/>
        <v>_</v>
      </c>
      <c r="J986" s="582">
        <f t="shared" si="47"/>
        <v>0</v>
      </c>
    </row>
    <row r="987" spans="1:10" ht="18" customHeight="1" x14ac:dyDescent="0.2">
      <c r="A987" s="299"/>
      <c r="B987" s="295"/>
      <c r="C987" s="293"/>
      <c r="D987" s="290" t="s">
        <v>340</v>
      </c>
      <c r="E987" s="291"/>
      <c r="F987" s="290" t="s">
        <v>340</v>
      </c>
      <c r="G987" s="291"/>
      <c r="H987" s="292" t="str">
        <f t="shared" si="45"/>
        <v>_</v>
      </c>
      <c r="I987" s="292" t="str">
        <f t="shared" si="46"/>
        <v>_</v>
      </c>
      <c r="J987" s="582">
        <f t="shared" si="47"/>
        <v>0</v>
      </c>
    </row>
    <row r="988" spans="1:10" ht="18" customHeight="1" x14ac:dyDescent="0.2">
      <c r="A988" s="299"/>
      <c r="B988" s="295"/>
      <c r="C988" s="293"/>
      <c r="D988" s="290" t="s">
        <v>340</v>
      </c>
      <c r="E988" s="291"/>
      <c r="F988" s="290" t="s">
        <v>340</v>
      </c>
      <c r="G988" s="291"/>
      <c r="H988" s="292" t="str">
        <f t="shared" si="45"/>
        <v>_</v>
      </c>
      <c r="I988" s="292" t="str">
        <f t="shared" si="46"/>
        <v>_</v>
      </c>
      <c r="J988" s="582">
        <f t="shared" si="47"/>
        <v>0</v>
      </c>
    </row>
    <row r="989" spans="1:10" ht="18" customHeight="1" x14ac:dyDescent="0.2">
      <c r="A989" s="299"/>
      <c r="B989" s="295"/>
      <c r="C989" s="293"/>
      <c r="D989" s="290" t="s">
        <v>340</v>
      </c>
      <c r="E989" s="291"/>
      <c r="F989" s="290" t="s">
        <v>340</v>
      </c>
      <c r="G989" s="291"/>
      <c r="H989" s="292" t="str">
        <f t="shared" si="45"/>
        <v>_</v>
      </c>
      <c r="I989" s="292" t="str">
        <f t="shared" si="46"/>
        <v>_</v>
      </c>
      <c r="J989" s="582">
        <f t="shared" si="47"/>
        <v>0</v>
      </c>
    </row>
    <row r="990" spans="1:10" ht="18" customHeight="1" x14ac:dyDescent="0.2">
      <c r="A990" s="299"/>
      <c r="B990" s="295"/>
      <c r="C990" s="293"/>
      <c r="D990" s="290" t="s">
        <v>340</v>
      </c>
      <c r="E990" s="291"/>
      <c r="F990" s="290" t="s">
        <v>340</v>
      </c>
      <c r="G990" s="291"/>
      <c r="H990" s="292" t="str">
        <f t="shared" si="45"/>
        <v>_</v>
      </c>
      <c r="I990" s="292" t="str">
        <f t="shared" si="46"/>
        <v>_</v>
      </c>
      <c r="J990" s="582">
        <f t="shared" si="47"/>
        <v>0</v>
      </c>
    </row>
    <row r="991" spans="1:10" ht="18" customHeight="1" x14ac:dyDescent="0.2">
      <c r="A991" s="299"/>
      <c r="B991" s="295"/>
      <c r="C991" s="293"/>
      <c r="D991" s="290" t="s">
        <v>340</v>
      </c>
      <c r="E991" s="291"/>
      <c r="F991" s="290" t="s">
        <v>340</v>
      </c>
      <c r="G991" s="291"/>
      <c r="H991" s="292" t="str">
        <f t="shared" si="45"/>
        <v>_</v>
      </c>
      <c r="I991" s="292" t="str">
        <f t="shared" si="46"/>
        <v>_</v>
      </c>
      <c r="J991" s="582">
        <f t="shared" si="47"/>
        <v>0</v>
      </c>
    </row>
    <row r="992" spans="1:10" ht="18" customHeight="1" x14ac:dyDescent="0.2">
      <c r="A992" s="299"/>
      <c r="B992" s="295"/>
      <c r="C992" s="293"/>
      <c r="D992" s="290" t="s">
        <v>340</v>
      </c>
      <c r="E992" s="291"/>
      <c r="F992" s="290" t="s">
        <v>340</v>
      </c>
      <c r="G992" s="291"/>
      <c r="H992" s="292" t="str">
        <f t="shared" si="45"/>
        <v>_</v>
      </c>
      <c r="I992" s="292" t="str">
        <f t="shared" si="46"/>
        <v>_</v>
      </c>
      <c r="J992" s="582">
        <f t="shared" si="47"/>
        <v>0</v>
      </c>
    </row>
    <row r="993" spans="1:10" ht="18" customHeight="1" x14ac:dyDescent="0.2">
      <c r="A993" s="299"/>
      <c r="B993" s="295"/>
      <c r="C993" s="293"/>
      <c r="D993" s="290" t="s">
        <v>340</v>
      </c>
      <c r="E993" s="291"/>
      <c r="F993" s="290" t="s">
        <v>340</v>
      </c>
      <c r="G993" s="291"/>
      <c r="H993" s="292" t="str">
        <f t="shared" si="45"/>
        <v>_</v>
      </c>
      <c r="I993" s="292" t="str">
        <f t="shared" si="46"/>
        <v>_</v>
      </c>
      <c r="J993" s="582">
        <f t="shared" si="47"/>
        <v>0</v>
      </c>
    </row>
    <row r="994" spans="1:10" ht="18" customHeight="1" x14ac:dyDescent="0.2">
      <c r="A994" s="299"/>
      <c r="B994" s="295"/>
      <c r="C994" s="293"/>
      <c r="D994" s="290" t="s">
        <v>340</v>
      </c>
      <c r="E994" s="291"/>
      <c r="F994" s="290" t="s">
        <v>340</v>
      </c>
      <c r="G994" s="291"/>
      <c r="H994" s="292" t="str">
        <f t="shared" ref="H994:H1010" si="48">CONCATENATE(A994,"_",LEFT(E994,2))</f>
        <v>_</v>
      </c>
      <c r="I994" s="292" t="str">
        <f t="shared" si="46"/>
        <v>_</v>
      </c>
      <c r="J994" s="582">
        <f t="shared" si="47"/>
        <v>0</v>
      </c>
    </row>
    <row r="995" spans="1:10" ht="18" customHeight="1" x14ac:dyDescent="0.2">
      <c r="A995" s="299"/>
      <c r="B995" s="295"/>
      <c r="C995" s="293"/>
      <c r="D995" s="290" t="s">
        <v>340</v>
      </c>
      <c r="E995" s="291"/>
      <c r="F995" s="290" t="s">
        <v>340</v>
      </c>
      <c r="G995" s="291"/>
      <c r="H995" s="292" t="str">
        <f t="shared" si="48"/>
        <v>_</v>
      </c>
      <c r="I995" s="292" t="str">
        <f t="shared" si="46"/>
        <v>_</v>
      </c>
      <c r="J995" s="582">
        <f t="shared" si="47"/>
        <v>0</v>
      </c>
    </row>
    <row r="996" spans="1:10" ht="18" customHeight="1" x14ac:dyDescent="0.2">
      <c r="A996" s="299"/>
      <c r="B996" s="295"/>
      <c r="C996" s="293"/>
      <c r="D996" s="290" t="s">
        <v>340</v>
      </c>
      <c r="E996" s="291"/>
      <c r="F996" s="290" t="s">
        <v>340</v>
      </c>
      <c r="G996" s="291"/>
      <c r="H996" s="292" t="str">
        <f t="shared" si="48"/>
        <v>_</v>
      </c>
      <c r="I996" s="292" t="str">
        <f t="shared" si="46"/>
        <v>_</v>
      </c>
      <c r="J996" s="582">
        <f t="shared" si="47"/>
        <v>0</v>
      </c>
    </row>
    <row r="997" spans="1:10" ht="18" customHeight="1" x14ac:dyDescent="0.2">
      <c r="A997" s="299"/>
      <c r="B997" s="295"/>
      <c r="C997" s="293"/>
      <c r="D997" s="290" t="s">
        <v>340</v>
      </c>
      <c r="E997" s="291"/>
      <c r="F997" s="290" t="s">
        <v>340</v>
      </c>
      <c r="G997" s="291"/>
      <c r="H997" s="292" t="str">
        <f t="shared" si="48"/>
        <v>_</v>
      </c>
      <c r="I997" s="292" t="str">
        <f t="shared" si="46"/>
        <v>_</v>
      </c>
      <c r="J997" s="582">
        <f t="shared" si="47"/>
        <v>0</v>
      </c>
    </row>
    <row r="998" spans="1:10" ht="18" customHeight="1" x14ac:dyDescent="0.2">
      <c r="A998" s="299"/>
      <c r="B998" s="295"/>
      <c r="C998" s="293"/>
      <c r="D998" s="290" t="s">
        <v>340</v>
      </c>
      <c r="E998" s="291"/>
      <c r="F998" s="290" t="s">
        <v>340</v>
      </c>
      <c r="G998" s="291"/>
      <c r="H998" s="292" t="str">
        <f t="shared" si="48"/>
        <v>_</v>
      </c>
      <c r="I998" s="292" t="str">
        <f t="shared" si="46"/>
        <v>_</v>
      </c>
      <c r="J998" s="582">
        <f t="shared" si="47"/>
        <v>0</v>
      </c>
    </row>
    <row r="999" spans="1:10" ht="18" customHeight="1" x14ac:dyDescent="0.2">
      <c r="A999" s="299"/>
      <c r="B999" s="295"/>
      <c r="C999" s="293"/>
      <c r="D999" s="290" t="s">
        <v>340</v>
      </c>
      <c r="E999" s="291"/>
      <c r="F999" s="290" t="s">
        <v>340</v>
      </c>
      <c r="G999" s="291"/>
      <c r="H999" s="292" t="str">
        <f t="shared" si="48"/>
        <v>_</v>
      </c>
      <c r="I999" s="292" t="str">
        <f t="shared" si="46"/>
        <v>_</v>
      </c>
      <c r="J999" s="582">
        <f t="shared" si="47"/>
        <v>0</v>
      </c>
    </row>
    <row r="1000" spans="1:10" ht="18" customHeight="1" x14ac:dyDescent="0.2">
      <c r="A1000" s="299"/>
      <c r="B1000" s="295"/>
      <c r="C1000" s="293"/>
      <c r="D1000" s="290" t="s">
        <v>340</v>
      </c>
      <c r="E1000" s="291"/>
      <c r="F1000" s="290" t="s">
        <v>340</v>
      </c>
      <c r="G1000" s="291"/>
      <c r="H1000" s="292" t="str">
        <f t="shared" si="48"/>
        <v>_</v>
      </c>
      <c r="I1000" s="292" t="str">
        <f t="shared" si="46"/>
        <v>_</v>
      </c>
      <c r="J1000" s="582">
        <f t="shared" si="47"/>
        <v>0</v>
      </c>
    </row>
    <row r="1001" spans="1:10" ht="18" customHeight="1" x14ac:dyDescent="0.2">
      <c r="A1001" s="299"/>
      <c r="B1001" s="295"/>
      <c r="C1001" s="293"/>
      <c r="D1001" s="290" t="s">
        <v>340</v>
      </c>
      <c r="E1001" s="291"/>
      <c r="F1001" s="290" t="s">
        <v>340</v>
      </c>
      <c r="G1001" s="291"/>
      <c r="H1001" s="292" t="str">
        <f t="shared" si="48"/>
        <v>_</v>
      </c>
      <c r="I1001" s="292" t="str">
        <f t="shared" si="46"/>
        <v>_</v>
      </c>
      <c r="J1001" s="582">
        <f t="shared" si="47"/>
        <v>0</v>
      </c>
    </row>
    <row r="1002" spans="1:10" ht="18" customHeight="1" x14ac:dyDescent="0.2">
      <c r="A1002" s="299"/>
      <c r="B1002" s="295"/>
      <c r="C1002" s="293"/>
      <c r="D1002" s="290" t="s">
        <v>340</v>
      </c>
      <c r="E1002" s="291"/>
      <c r="F1002" s="290" t="s">
        <v>340</v>
      </c>
      <c r="G1002" s="291"/>
      <c r="H1002" s="292" t="str">
        <f t="shared" si="48"/>
        <v>_</v>
      </c>
      <c r="I1002" s="292" t="str">
        <f t="shared" si="46"/>
        <v>_</v>
      </c>
      <c r="J1002" s="582">
        <f t="shared" si="47"/>
        <v>0</v>
      </c>
    </row>
    <row r="1003" spans="1:10" ht="18" customHeight="1" x14ac:dyDescent="0.2">
      <c r="A1003" s="299"/>
      <c r="B1003" s="295"/>
      <c r="C1003" s="293"/>
      <c r="D1003" s="290" t="s">
        <v>340</v>
      </c>
      <c r="E1003" s="291"/>
      <c r="F1003" s="290" t="s">
        <v>340</v>
      </c>
      <c r="G1003" s="291"/>
      <c r="H1003" s="292" t="str">
        <f t="shared" si="48"/>
        <v>_</v>
      </c>
      <c r="I1003" s="292" t="str">
        <f t="shared" si="46"/>
        <v>_</v>
      </c>
      <c r="J1003" s="582">
        <f t="shared" si="47"/>
        <v>0</v>
      </c>
    </row>
    <row r="1004" spans="1:10" ht="18" customHeight="1" x14ac:dyDescent="0.2">
      <c r="A1004" s="299"/>
      <c r="B1004" s="295"/>
      <c r="C1004" s="293"/>
      <c r="D1004" s="290" t="s">
        <v>340</v>
      </c>
      <c r="E1004" s="291"/>
      <c r="F1004" s="290" t="s">
        <v>340</v>
      </c>
      <c r="G1004" s="291"/>
      <c r="H1004" s="292" t="str">
        <f t="shared" si="48"/>
        <v>_</v>
      </c>
      <c r="I1004" s="292" t="str">
        <f t="shared" si="46"/>
        <v>_</v>
      </c>
      <c r="J1004" s="582">
        <f t="shared" si="47"/>
        <v>0</v>
      </c>
    </row>
    <row r="1005" spans="1:10" ht="18" customHeight="1" x14ac:dyDescent="0.2">
      <c r="A1005" s="299"/>
      <c r="B1005" s="295"/>
      <c r="C1005" s="293"/>
      <c r="D1005" s="290" t="s">
        <v>340</v>
      </c>
      <c r="E1005" s="291"/>
      <c r="F1005" s="290" t="s">
        <v>340</v>
      </c>
      <c r="G1005" s="291"/>
      <c r="H1005" s="292" t="str">
        <f t="shared" si="48"/>
        <v>_</v>
      </c>
      <c r="I1005" s="292" t="str">
        <f t="shared" si="46"/>
        <v>_</v>
      </c>
      <c r="J1005" s="582">
        <f t="shared" si="47"/>
        <v>0</v>
      </c>
    </row>
    <row r="1006" spans="1:10" ht="18" customHeight="1" x14ac:dyDescent="0.2">
      <c r="A1006" s="299"/>
      <c r="B1006" s="295"/>
      <c r="C1006" s="293"/>
      <c r="D1006" s="290" t="s">
        <v>340</v>
      </c>
      <c r="E1006" s="291"/>
      <c r="F1006" s="290" t="s">
        <v>340</v>
      </c>
      <c r="G1006" s="291"/>
      <c r="H1006" s="292" t="str">
        <f t="shared" si="48"/>
        <v>_</v>
      </c>
      <c r="I1006" s="292" t="str">
        <f t="shared" si="46"/>
        <v>_</v>
      </c>
      <c r="J1006" s="582">
        <f t="shared" si="47"/>
        <v>0</v>
      </c>
    </row>
    <row r="1007" spans="1:10" ht="18" customHeight="1" x14ac:dyDescent="0.2">
      <c r="A1007" s="299"/>
      <c r="B1007" s="295"/>
      <c r="C1007" s="293"/>
      <c r="D1007" s="290" t="s">
        <v>340</v>
      </c>
      <c r="E1007" s="291"/>
      <c r="F1007" s="290" t="s">
        <v>340</v>
      </c>
      <c r="G1007" s="291"/>
      <c r="H1007" s="292" t="str">
        <f t="shared" si="48"/>
        <v>_</v>
      </c>
      <c r="I1007" s="292" t="str">
        <f t="shared" si="46"/>
        <v>_</v>
      </c>
      <c r="J1007" s="582">
        <f t="shared" si="47"/>
        <v>0</v>
      </c>
    </row>
    <row r="1008" spans="1:10" ht="18" customHeight="1" x14ac:dyDescent="0.2">
      <c r="A1008" s="299"/>
      <c r="B1008" s="295"/>
      <c r="C1008" s="293"/>
      <c r="D1008" s="290" t="s">
        <v>340</v>
      </c>
      <c r="E1008" s="291"/>
      <c r="F1008" s="290" t="s">
        <v>340</v>
      </c>
      <c r="G1008" s="291"/>
      <c r="H1008" s="292" t="str">
        <f t="shared" si="48"/>
        <v>_</v>
      </c>
      <c r="I1008" s="292" t="str">
        <f t="shared" si="46"/>
        <v>_</v>
      </c>
      <c r="J1008" s="582">
        <f t="shared" si="47"/>
        <v>0</v>
      </c>
    </row>
    <row r="1009" spans="1:10" ht="18" customHeight="1" x14ac:dyDescent="0.2">
      <c r="A1009" s="299"/>
      <c r="B1009" s="295"/>
      <c r="C1009" s="293"/>
      <c r="D1009" s="290"/>
      <c r="E1009" s="291"/>
      <c r="F1009" s="290"/>
      <c r="G1009" s="291"/>
      <c r="H1009" s="292" t="str">
        <f t="shared" si="48"/>
        <v>_</v>
      </c>
      <c r="I1009" s="292" t="str">
        <f t="shared" si="46"/>
        <v>_</v>
      </c>
      <c r="J1009" s="582">
        <f t="shared" si="47"/>
        <v>0</v>
      </c>
    </row>
    <row r="1010" spans="1:10" ht="18" customHeight="1" x14ac:dyDescent="0.2">
      <c r="A1010" s="299"/>
      <c r="B1010" s="295"/>
      <c r="C1010" s="293"/>
      <c r="D1010" s="296"/>
      <c r="E1010" s="301"/>
      <c r="F1010" s="296"/>
      <c r="G1010" s="291"/>
      <c r="H1010" s="292" t="str">
        <f t="shared" si="48"/>
        <v>_</v>
      </c>
      <c r="I1010" s="292" t="str">
        <f t="shared" si="46"/>
        <v>_</v>
      </c>
      <c r="J1010" s="582">
        <f t="shared" si="47"/>
        <v>0</v>
      </c>
    </row>
  </sheetData>
  <sheetProtection algorithmName="SHA-512" hashValue="d6w+qjHEDF99YjqcMaDwAOOXgvfDw35Q1XB95uZ5VY3z8phMJzlxyISRwmWzoTex2mnoURbSSmkC3KB3gPmNXw==" saltValue="8qmjd9Zurf6R02xm8g1Pog==" spinCount="100000" sheet="1" objects="1" scenarios="1" sort="0" autoFilter="0"/>
  <autoFilter ref="A4:G4" xr:uid="{00000000-0001-0000-0400-000000000000}"/>
  <dataConsolidate/>
  <mergeCells count="4">
    <mergeCell ref="A1:G1"/>
    <mergeCell ref="A2:G2"/>
    <mergeCell ref="D3:E3"/>
    <mergeCell ref="F3:G3"/>
  </mergeCells>
  <phoneticPr fontId="126" type="noConversion"/>
  <conditionalFormatting sqref="J1:J1048576">
    <cfRule type="cellIs" dxfId="7" priority="1" operator="lessThan">
      <formula>0</formula>
    </cfRule>
  </conditionalFormatting>
  <dataValidations count="4">
    <dataValidation type="whole" allowBlank="1" showInputMessage="1" showErrorMessage="1" sqref="A5:A1010" xr:uid="{00000000-0002-0000-0400-000000000000}">
      <formula1>1</formula1>
      <formula2>12</formula2>
    </dataValidation>
    <dataValidation type="whole" allowBlank="1" showInputMessage="1" showErrorMessage="1" sqref="B5:B1010" xr:uid="{00000000-0002-0000-0400-000001000000}">
      <formula1>1</formula1>
      <formula2>31</formula2>
    </dataValidation>
    <dataValidation type="list" allowBlank="1" showInputMessage="1" showErrorMessage="1" sqref="E5:E1010" xr:uid="{00000000-0002-0000-0400-000002000000}">
      <formula1>$O$5:$O$26</formula1>
    </dataValidation>
    <dataValidation type="list" allowBlank="1" showInputMessage="1" showErrorMessage="1" sqref="G5:G1010" xr:uid="{00000000-0002-0000-0400-000003000000}">
      <formula1>$V$5:$V$51</formula1>
    </dataValidation>
  </dataValidations>
  <pageMargins left="1.1023622047244095" right="0.23622047244094491" top="0.51181102362204722" bottom="0.59055118110236227" header="0.39370078740157483" footer="0.23622047244094491"/>
  <pageSetup paperSize="9" orientation="landscape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2"/>
  <dimension ref="A1:IV352"/>
  <sheetViews>
    <sheetView showGridLines="0" zoomScaleNormal="100" workbookViewId="0">
      <selection activeCell="J209" sqref="J209"/>
    </sheetView>
  </sheetViews>
  <sheetFormatPr defaultColWidth="8.85546875" defaultRowHeight="12.75" x14ac:dyDescent="0.2"/>
  <cols>
    <col min="1" max="1" width="0.85546875" style="16" customWidth="1"/>
    <col min="2" max="3" width="1.42578125" style="13" customWidth="1"/>
    <col min="4" max="4" width="2.42578125" style="13" customWidth="1"/>
    <col min="5" max="5" width="9.42578125" style="13" customWidth="1"/>
    <col min="6" max="6" width="9" style="13" customWidth="1"/>
    <col min="7" max="7" width="9.85546875" style="13" customWidth="1"/>
    <col min="8" max="8" width="11.42578125" style="13" customWidth="1"/>
    <col min="9" max="9" width="16.42578125" style="13" customWidth="1"/>
    <col min="10" max="10" width="12.7109375" style="13" customWidth="1"/>
    <col min="11" max="11" width="12" style="13" customWidth="1"/>
    <col min="12" max="12" width="13.7109375" style="13" customWidth="1"/>
    <col min="13" max="13" width="0.7109375" style="13" customWidth="1"/>
    <col min="16" max="16" width="11.7109375" hidden="1" customWidth="1"/>
  </cols>
  <sheetData>
    <row r="1" spans="1:256" s="17" customFormat="1" ht="6" customHeight="1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s="13" customFormat="1" ht="105" customHeight="1" x14ac:dyDescent="0.2">
      <c r="A2" s="54"/>
      <c r="B2" s="55"/>
      <c r="C2" s="160"/>
      <c r="D2" s="160"/>
      <c r="E2" s="676"/>
      <c r="F2" s="677"/>
      <c r="G2" s="673" t="s">
        <v>27</v>
      </c>
      <c r="H2" s="674"/>
      <c r="I2" s="674"/>
      <c r="J2" s="675"/>
      <c r="K2" s="667" t="str">
        <f>CONCATENATE("RENDICONTO ANNO             ",  Testata!I4)</f>
        <v>RENDICONTO ANNO             2025</v>
      </c>
      <c r="L2" s="668"/>
      <c r="M2" s="56"/>
    </row>
    <row r="3" spans="1:256" s="13" customFormat="1" ht="9" customHeight="1" x14ac:dyDescent="0.25">
      <c r="A3" s="57"/>
      <c r="B3" s="58"/>
      <c r="C3" s="58"/>
      <c r="D3" s="58"/>
      <c r="E3" s="58"/>
      <c r="F3" s="58"/>
      <c r="G3" s="59"/>
      <c r="H3" s="60"/>
      <c r="I3" s="60"/>
      <c r="J3" s="61"/>
      <c r="K3" s="62"/>
      <c r="L3" s="63"/>
      <c r="M3" s="64"/>
    </row>
    <row r="4" spans="1:256" s="13" customFormat="1" ht="29.25" customHeight="1" x14ac:dyDescent="0.25">
      <c r="A4" s="57"/>
      <c r="B4" s="65"/>
      <c r="C4" s="62"/>
      <c r="D4" s="62"/>
      <c r="E4" s="62"/>
      <c r="F4" s="62"/>
      <c r="G4" s="66"/>
      <c r="H4" s="62"/>
      <c r="I4" s="62"/>
      <c r="J4" s="159"/>
      <c r="K4" s="67" t="s">
        <v>30</v>
      </c>
      <c r="L4" s="365"/>
      <c r="M4" s="64"/>
    </row>
    <row r="5" spans="1:256" s="13" customFormat="1" ht="18" customHeight="1" x14ac:dyDescent="0.2">
      <c r="A5" s="68"/>
      <c r="B5" s="69"/>
      <c r="C5" s="69"/>
      <c r="D5" s="69"/>
      <c r="E5" s="669" t="s">
        <v>31</v>
      </c>
      <c r="F5" s="669"/>
      <c r="G5" s="669"/>
      <c r="H5" s="669"/>
      <c r="I5" s="669"/>
      <c r="J5" s="669"/>
      <c r="K5" s="670" t="s">
        <v>32</v>
      </c>
      <c r="L5" s="670"/>
      <c r="M5" s="64"/>
    </row>
    <row r="6" spans="1:256" s="13" customFormat="1" ht="11.25" customHeight="1" x14ac:dyDescent="0.2">
      <c r="A6" s="57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64"/>
    </row>
    <row r="7" spans="1:256" s="13" customFormat="1" ht="20.25" customHeight="1" x14ac:dyDescent="0.2">
      <c r="A7" s="57"/>
      <c r="B7" s="84"/>
      <c r="C7" s="84"/>
      <c r="D7" s="671" t="s">
        <v>29</v>
      </c>
      <c r="E7" s="672"/>
      <c r="F7" s="663" t="str">
        <f>CONCATENATE(Testata!C4)</f>
        <v/>
      </c>
      <c r="G7" s="664"/>
      <c r="H7" s="664"/>
      <c r="I7" s="665"/>
      <c r="J7" s="84"/>
      <c r="K7" s="84"/>
      <c r="L7" s="195"/>
      <c r="M7" s="64"/>
    </row>
    <row r="8" spans="1:256" s="13" customFormat="1" ht="3" customHeight="1" x14ac:dyDescent="0.2">
      <c r="A8" s="57"/>
      <c r="B8" s="84"/>
      <c r="C8" s="84"/>
      <c r="D8" s="84"/>
      <c r="E8" s="84"/>
      <c r="F8" s="530"/>
      <c r="G8" s="541"/>
      <c r="H8" s="541"/>
      <c r="I8" s="541"/>
      <c r="J8" s="84"/>
      <c r="K8" s="84"/>
      <c r="L8" s="84"/>
      <c r="M8" s="64"/>
    </row>
    <row r="9" spans="1:256" s="13" customFormat="1" ht="20.25" customHeight="1" x14ac:dyDescent="0.2">
      <c r="A9" s="57"/>
      <c r="B9" s="84"/>
      <c r="C9" s="84"/>
      <c r="D9" s="84" t="s">
        <v>33</v>
      </c>
      <c r="E9" s="196"/>
      <c r="F9" s="663" t="str">
        <f>CONCATENATE(Testata!D6)</f>
        <v/>
      </c>
      <c r="G9" s="664"/>
      <c r="H9" s="664"/>
      <c r="I9" s="665"/>
      <c r="J9" s="84"/>
      <c r="K9" s="161"/>
      <c r="L9" s="197"/>
      <c r="M9" s="64"/>
    </row>
    <row r="10" spans="1:256" s="13" customFormat="1" ht="3" customHeight="1" x14ac:dyDescent="0.2">
      <c r="A10" s="57"/>
      <c r="B10" s="84"/>
      <c r="C10" s="84"/>
      <c r="D10" s="84"/>
      <c r="E10" s="84"/>
      <c r="F10" s="541"/>
      <c r="G10" s="541"/>
      <c r="H10" s="541"/>
      <c r="I10" s="541"/>
      <c r="J10" s="84"/>
      <c r="K10" s="84"/>
      <c r="L10" s="84"/>
      <c r="M10" s="64"/>
    </row>
    <row r="11" spans="1:256" s="13" customFormat="1" ht="20.25" customHeight="1" x14ac:dyDescent="0.2">
      <c r="A11" s="57"/>
      <c r="B11" s="84"/>
      <c r="C11" s="84"/>
      <c r="D11" s="84" t="s">
        <v>34</v>
      </c>
      <c r="E11" s="196"/>
      <c r="F11" s="663" t="str">
        <f>CONCATENATE(Testata!D8)</f>
        <v/>
      </c>
      <c r="G11" s="664"/>
      <c r="H11" s="664"/>
      <c r="I11" s="665"/>
      <c r="J11" s="181" t="s">
        <v>475</v>
      </c>
      <c r="K11" s="198" t="s">
        <v>134</v>
      </c>
      <c r="L11" s="197"/>
      <c r="M11" s="64"/>
    </row>
    <row r="12" spans="1:256" s="13" customFormat="1" ht="3" customHeight="1" x14ac:dyDescent="0.2">
      <c r="A12" s="57"/>
      <c r="B12" s="84"/>
      <c r="C12" s="84"/>
      <c r="D12" s="84"/>
      <c r="E12" s="84"/>
      <c r="F12" s="541"/>
      <c r="G12" s="541"/>
      <c r="H12" s="541"/>
      <c r="I12" s="541"/>
      <c r="J12" s="181"/>
      <c r="K12" s="84"/>
      <c r="L12" s="84"/>
      <c r="M12" s="64"/>
    </row>
    <row r="13" spans="1:256" s="13" customFormat="1" ht="20.25" customHeight="1" x14ac:dyDescent="0.2">
      <c r="A13" s="57"/>
      <c r="B13" s="84"/>
      <c r="C13" s="84"/>
      <c r="D13" s="84" t="s">
        <v>28</v>
      </c>
      <c r="E13" s="196"/>
      <c r="F13" s="663" t="str">
        <f>CONCATENATE(Testata!D10)</f>
        <v/>
      </c>
      <c r="G13" s="664"/>
      <c r="H13" s="664"/>
      <c r="I13" s="665"/>
      <c r="J13" s="181" t="s">
        <v>35</v>
      </c>
      <c r="K13" s="199"/>
      <c r="L13" s="197"/>
      <c r="M13" s="64"/>
    </row>
    <row r="14" spans="1:256" s="13" customFormat="1" ht="3" customHeight="1" x14ac:dyDescent="0.2">
      <c r="A14" s="57"/>
      <c r="B14" s="84"/>
      <c r="C14" s="84"/>
      <c r="D14" s="84"/>
      <c r="E14" s="84"/>
      <c r="F14" s="530"/>
      <c r="G14" s="530"/>
      <c r="H14" s="530"/>
      <c r="I14" s="530"/>
      <c r="J14" s="84"/>
      <c r="K14" s="84"/>
      <c r="L14" s="84"/>
      <c r="M14" s="64"/>
    </row>
    <row r="15" spans="1:256" s="13" customFormat="1" ht="20.25" customHeight="1" x14ac:dyDescent="0.2">
      <c r="A15" s="57"/>
      <c r="B15" s="84"/>
      <c r="C15" s="84"/>
      <c r="D15" s="84" t="s">
        <v>36</v>
      </c>
      <c r="E15" s="196"/>
      <c r="F15" s="663" t="str">
        <f>CONCATENATE(Testata!D12)</f>
        <v/>
      </c>
      <c r="G15" s="664"/>
      <c r="H15" s="665"/>
      <c r="I15" s="541"/>
      <c r="J15" s="181"/>
      <c r="K15" s="84"/>
      <c r="L15" s="197"/>
      <c r="M15" s="64"/>
    </row>
    <row r="16" spans="1:256" s="13" customFormat="1" ht="3" customHeight="1" x14ac:dyDescent="0.2">
      <c r="A16" s="57"/>
      <c r="B16" s="84"/>
      <c r="C16" s="84"/>
      <c r="D16" s="84"/>
      <c r="E16" s="84"/>
      <c r="F16" s="530"/>
      <c r="G16" s="530"/>
      <c r="H16" s="530"/>
      <c r="I16" s="530"/>
      <c r="J16" s="84"/>
      <c r="K16" s="84"/>
      <c r="L16" s="84"/>
      <c r="M16" s="64"/>
    </row>
    <row r="17" spans="1:13" s="13" customFormat="1" ht="20.25" customHeight="1" x14ac:dyDescent="0.2">
      <c r="A17" s="57"/>
      <c r="B17" s="84"/>
      <c r="C17" s="84"/>
      <c r="D17" s="84" t="s">
        <v>37</v>
      </c>
      <c r="E17" s="196"/>
      <c r="F17" s="663" t="str">
        <f>CONCATENATE(Testata!C14)</f>
        <v/>
      </c>
      <c r="G17" s="664"/>
      <c r="H17" s="665"/>
      <c r="I17" s="541" t="s">
        <v>38</v>
      </c>
      <c r="J17" s="200"/>
      <c r="K17" s="84"/>
      <c r="L17" s="84"/>
      <c r="M17" s="64"/>
    </row>
    <row r="18" spans="1:13" s="13" customFormat="1" ht="3" customHeight="1" x14ac:dyDescent="0.2">
      <c r="A18" s="57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64"/>
    </row>
    <row r="19" spans="1:13" s="13" customFormat="1" ht="20.25" customHeight="1" x14ac:dyDescent="0.2">
      <c r="A19" s="57"/>
      <c r="B19" s="84"/>
      <c r="C19" s="84"/>
      <c r="D19" s="666"/>
      <c r="E19" s="666"/>
      <c r="F19" s="666"/>
      <c r="G19" s="666"/>
      <c r="H19" s="666"/>
      <c r="I19" s="666"/>
      <c r="J19" s="181"/>
      <c r="K19" s="84"/>
      <c r="L19" s="84"/>
      <c r="M19" s="64"/>
    </row>
    <row r="20" spans="1:13" s="13" customFormat="1" ht="3" customHeight="1" x14ac:dyDescent="0.2">
      <c r="A20" s="57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64"/>
    </row>
    <row r="21" spans="1:13" s="13" customFormat="1" ht="20.25" customHeight="1" x14ac:dyDescent="0.2">
      <c r="A21" s="57"/>
      <c r="B21" s="693" t="s">
        <v>39</v>
      </c>
      <c r="C21" s="693"/>
      <c r="D21" s="693"/>
      <c r="E21" s="693"/>
      <c r="F21" s="693"/>
      <c r="G21" s="693"/>
      <c r="H21" s="693"/>
      <c r="I21" s="694"/>
      <c r="J21" s="200"/>
      <c r="K21" s="181"/>
      <c r="L21" s="181"/>
      <c r="M21" s="64"/>
    </row>
    <row r="22" spans="1:13" s="13" customFormat="1" ht="11.25" customHeight="1" x14ac:dyDescent="0.2">
      <c r="A22" s="57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64"/>
    </row>
    <row r="23" spans="1:13" s="13" customFormat="1" ht="21" customHeight="1" x14ac:dyDescent="0.2">
      <c r="A23" s="57"/>
      <c r="B23" s="695" t="s">
        <v>40</v>
      </c>
      <c r="C23" s="696"/>
      <c r="D23" s="696"/>
      <c r="E23" s="696"/>
      <c r="F23" s="696"/>
      <c r="G23" s="696"/>
      <c r="H23" s="696"/>
      <c r="I23" s="696"/>
      <c r="J23" s="696"/>
      <c r="K23" s="696"/>
      <c r="L23" s="697"/>
      <c r="M23" s="56"/>
    </row>
    <row r="24" spans="1:13" s="13" customFormat="1" ht="12.75" customHeight="1" x14ac:dyDescent="0.2">
      <c r="A24" s="57"/>
      <c r="B24" s="698" t="s">
        <v>41</v>
      </c>
      <c r="C24" s="699"/>
      <c r="D24" s="699"/>
      <c r="E24" s="699"/>
      <c r="F24" s="699"/>
      <c r="G24" s="699"/>
      <c r="H24" s="699"/>
      <c r="I24" s="700" t="s">
        <v>462</v>
      </c>
      <c r="J24" s="700"/>
      <c r="K24" s="701" t="s">
        <v>42</v>
      </c>
      <c r="L24" s="702"/>
      <c r="M24" s="64"/>
    </row>
    <row r="25" spans="1:13" s="13" customFormat="1" ht="12.75" customHeight="1" x14ac:dyDescent="0.2">
      <c r="A25" s="57"/>
      <c r="B25" s="678" t="s">
        <v>43</v>
      </c>
      <c r="C25" s="679"/>
      <c r="D25" s="680"/>
      <c r="E25" s="684"/>
      <c r="F25" s="685"/>
      <c r="G25" s="685"/>
      <c r="H25" s="686"/>
      <c r="I25" s="689"/>
      <c r="J25" s="690"/>
      <c r="K25" s="689"/>
      <c r="L25" s="690"/>
      <c r="M25" s="56"/>
    </row>
    <row r="26" spans="1:13" s="13" customFormat="1" ht="12.75" customHeight="1" x14ac:dyDescent="0.2">
      <c r="A26" s="57"/>
      <c r="B26" s="681"/>
      <c r="C26" s="682"/>
      <c r="D26" s="683"/>
      <c r="E26" s="687"/>
      <c r="F26" s="614"/>
      <c r="G26" s="614"/>
      <c r="H26" s="688"/>
      <c r="I26" s="691"/>
      <c r="J26" s="692"/>
      <c r="K26" s="691"/>
      <c r="L26" s="692"/>
      <c r="M26" s="64"/>
    </row>
    <row r="27" spans="1:13" s="13" customFormat="1" ht="12" customHeight="1" x14ac:dyDescent="0.2">
      <c r="A27" s="57"/>
      <c r="B27" s="678" t="s">
        <v>44</v>
      </c>
      <c r="C27" s="679"/>
      <c r="D27" s="680"/>
      <c r="E27" s="684"/>
      <c r="F27" s="685"/>
      <c r="G27" s="685"/>
      <c r="H27" s="686"/>
      <c r="I27" s="689"/>
      <c r="J27" s="690"/>
      <c r="K27" s="689"/>
      <c r="L27" s="690"/>
      <c r="M27" s="64"/>
    </row>
    <row r="28" spans="1:13" s="13" customFormat="1" ht="12" customHeight="1" x14ac:dyDescent="0.2">
      <c r="A28" s="57"/>
      <c r="B28" s="681"/>
      <c r="C28" s="682"/>
      <c r="D28" s="683"/>
      <c r="E28" s="687"/>
      <c r="F28" s="614"/>
      <c r="G28" s="614"/>
      <c r="H28" s="688"/>
      <c r="I28" s="691"/>
      <c r="J28" s="692"/>
      <c r="K28" s="691"/>
      <c r="L28" s="692"/>
      <c r="M28" s="64"/>
    </row>
    <row r="29" spans="1:13" s="13" customFormat="1" ht="12" customHeight="1" x14ac:dyDescent="0.2">
      <c r="A29" s="57"/>
      <c r="B29" s="678" t="s">
        <v>45</v>
      </c>
      <c r="C29" s="679"/>
      <c r="D29" s="680"/>
      <c r="E29" s="684"/>
      <c r="F29" s="685"/>
      <c r="G29" s="685"/>
      <c r="H29" s="686"/>
      <c r="I29" s="689"/>
      <c r="J29" s="690"/>
      <c r="K29" s="689"/>
      <c r="L29" s="690"/>
      <c r="M29" s="64"/>
    </row>
    <row r="30" spans="1:13" s="13" customFormat="1" ht="12" customHeight="1" x14ac:dyDescent="0.2">
      <c r="A30" s="57"/>
      <c r="B30" s="681"/>
      <c r="C30" s="682"/>
      <c r="D30" s="683"/>
      <c r="E30" s="687"/>
      <c r="F30" s="614"/>
      <c r="G30" s="614"/>
      <c r="H30" s="688"/>
      <c r="I30" s="691"/>
      <c r="J30" s="692"/>
      <c r="K30" s="691"/>
      <c r="L30" s="692"/>
      <c r="M30" s="64"/>
    </row>
    <row r="31" spans="1:13" s="13" customFormat="1" ht="12" customHeight="1" x14ac:dyDescent="0.2">
      <c r="A31" s="57"/>
      <c r="B31" s="678" t="s">
        <v>46</v>
      </c>
      <c r="C31" s="679"/>
      <c r="D31" s="680"/>
      <c r="E31" s="684"/>
      <c r="F31" s="685"/>
      <c r="G31" s="685"/>
      <c r="H31" s="686"/>
      <c r="I31" s="689"/>
      <c r="J31" s="690"/>
      <c r="K31" s="689"/>
      <c r="L31" s="690"/>
      <c r="M31" s="64"/>
    </row>
    <row r="32" spans="1:13" s="13" customFormat="1" ht="12" customHeight="1" x14ac:dyDescent="0.2">
      <c r="A32" s="57"/>
      <c r="B32" s="681"/>
      <c r="C32" s="682"/>
      <c r="D32" s="683"/>
      <c r="E32" s="687"/>
      <c r="F32" s="614"/>
      <c r="G32" s="614"/>
      <c r="H32" s="688"/>
      <c r="I32" s="691"/>
      <c r="J32" s="692"/>
      <c r="K32" s="691"/>
      <c r="L32" s="692"/>
      <c r="M32" s="64"/>
    </row>
    <row r="33" spans="1:13" s="13" customFormat="1" ht="12" customHeight="1" x14ac:dyDescent="0.2">
      <c r="A33" s="57"/>
      <c r="B33" s="678" t="s">
        <v>47</v>
      </c>
      <c r="C33" s="679"/>
      <c r="D33" s="680"/>
      <c r="E33" s="684"/>
      <c r="F33" s="685"/>
      <c r="G33" s="685"/>
      <c r="H33" s="686"/>
      <c r="I33" s="689"/>
      <c r="J33" s="690"/>
      <c r="K33" s="689"/>
      <c r="L33" s="690"/>
      <c r="M33" s="64"/>
    </row>
    <row r="34" spans="1:13" s="13" customFormat="1" ht="12" customHeight="1" x14ac:dyDescent="0.2">
      <c r="A34" s="57"/>
      <c r="B34" s="681"/>
      <c r="C34" s="682"/>
      <c r="D34" s="683"/>
      <c r="E34" s="687"/>
      <c r="F34" s="614"/>
      <c r="G34" s="614"/>
      <c r="H34" s="688"/>
      <c r="I34" s="691"/>
      <c r="J34" s="692"/>
      <c r="K34" s="691"/>
      <c r="L34" s="692"/>
      <c r="M34" s="64"/>
    </row>
    <row r="35" spans="1:13" s="13" customFormat="1" ht="12" customHeight="1" x14ac:dyDescent="0.2">
      <c r="A35" s="57"/>
      <c r="B35" s="678" t="s">
        <v>48</v>
      </c>
      <c r="C35" s="679"/>
      <c r="D35" s="680"/>
      <c r="E35" s="684"/>
      <c r="F35" s="685"/>
      <c r="G35" s="685"/>
      <c r="H35" s="686"/>
      <c r="I35" s="689"/>
      <c r="J35" s="690"/>
      <c r="K35" s="689"/>
      <c r="L35" s="690"/>
      <c r="M35" s="64"/>
    </row>
    <row r="36" spans="1:13" s="13" customFormat="1" ht="12" customHeight="1" x14ac:dyDescent="0.2">
      <c r="A36" s="57"/>
      <c r="B36" s="681"/>
      <c r="C36" s="682"/>
      <c r="D36" s="683"/>
      <c r="E36" s="687"/>
      <c r="F36" s="614"/>
      <c r="G36" s="614"/>
      <c r="H36" s="688"/>
      <c r="I36" s="691"/>
      <c r="J36" s="692"/>
      <c r="K36" s="691"/>
      <c r="L36" s="692"/>
      <c r="M36" s="64"/>
    </row>
    <row r="37" spans="1:13" s="13" customFormat="1" ht="12" customHeight="1" x14ac:dyDescent="0.2">
      <c r="A37" s="57"/>
      <c r="B37" s="678" t="s">
        <v>49</v>
      </c>
      <c r="C37" s="679"/>
      <c r="D37" s="680"/>
      <c r="E37" s="684"/>
      <c r="F37" s="685"/>
      <c r="G37" s="685"/>
      <c r="H37" s="686"/>
      <c r="I37" s="689"/>
      <c r="J37" s="690"/>
      <c r="K37" s="689"/>
      <c r="L37" s="690"/>
      <c r="M37" s="64"/>
    </row>
    <row r="38" spans="1:13" s="13" customFormat="1" ht="12" customHeight="1" x14ac:dyDescent="0.2">
      <c r="A38" s="57"/>
      <c r="B38" s="681"/>
      <c r="C38" s="682"/>
      <c r="D38" s="683"/>
      <c r="E38" s="687"/>
      <c r="F38" s="614"/>
      <c r="G38" s="614"/>
      <c r="H38" s="688"/>
      <c r="I38" s="691"/>
      <c r="J38" s="692"/>
      <c r="K38" s="691"/>
      <c r="L38" s="692"/>
      <c r="M38" s="64"/>
    </row>
    <row r="39" spans="1:13" s="13" customFormat="1" ht="12" customHeight="1" x14ac:dyDescent="0.2">
      <c r="A39" s="57"/>
      <c r="B39" s="678" t="s">
        <v>50</v>
      </c>
      <c r="C39" s="679"/>
      <c r="D39" s="680"/>
      <c r="E39" s="684"/>
      <c r="F39" s="685"/>
      <c r="G39" s="685"/>
      <c r="H39" s="686"/>
      <c r="I39" s="689"/>
      <c r="J39" s="690"/>
      <c r="K39" s="689"/>
      <c r="L39" s="690"/>
      <c r="M39" s="64"/>
    </row>
    <row r="40" spans="1:13" s="13" customFormat="1" ht="12" customHeight="1" x14ac:dyDescent="0.2">
      <c r="A40" s="57"/>
      <c r="B40" s="681"/>
      <c r="C40" s="682"/>
      <c r="D40" s="683"/>
      <c r="E40" s="687"/>
      <c r="F40" s="614"/>
      <c r="G40" s="614"/>
      <c r="H40" s="688"/>
      <c r="I40" s="691"/>
      <c r="J40" s="692"/>
      <c r="K40" s="691"/>
      <c r="L40" s="692"/>
      <c r="M40" s="64"/>
    </row>
    <row r="41" spans="1:13" s="13" customFormat="1" x14ac:dyDescent="0.2">
      <c r="A41" s="57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64"/>
    </row>
    <row r="42" spans="1:13" s="13" customFormat="1" ht="16.5" customHeight="1" x14ac:dyDescent="0.2">
      <c r="A42" s="57"/>
      <c r="B42" s="159"/>
      <c r="C42" s="159"/>
      <c r="D42" s="159"/>
      <c r="E42" s="72"/>
      <c r="F42" s="72"/>
      <c r="G42" s="72"/>
      <c r="H42" s="72"/>
      <c r="I42" s="73"/>
      <c r="J42" s="74"/>
      <c r="K42" s="75"/>
      <c r="L42" s="76"/>
      <c r="M42" s="64"/>
    </row>
    <row r="43" spans="1:13" s="13" customFormat="1" ht="24.75" customHeight="1" x14ac:dyDescent="0.2">
      <c r="A43" s="57"/>
      <c r="B43" s="159"/>
      <c r="C43" s="159"/>
      <c r="D43" s="159"/>
      <c r="E43" s="84" t="s">
        <v>51</v>
      </c>
      <c r="F43" s="707"/>
      <c r="G43" s="708"/>
      <c r="H43" s="192"/>
      <c r="I43" s="193" t="s">
        <v>52</v>
      </c>
      <c r="J43" s="707"/>
      <c r="K43" s="708"/>
      <c r="L43" s="159"/>
      <c r="M43" s="64"/>
    </row>
    <row r="44" spans="1:13" s="13" customFormat="1" ht="15" x14ac:dyDescent="0.2">
      <c r="A44" s="57"/>
      <c r="B44" s="159"/>
      <c r="C44" s="159"/>
      <c r="D44" s="159"/>
      <c r="E44" s="77"/>
      <c r="F44" s="158"/>
      <c r="G44" s="159"/>
      <c r="H44" s="159"/>
      <c r="I44" s="73"/>
      <c r="J44" s="74"/>
      <c r="K44" s="75"/>
      <c r="L44" s="76"/>
      <c r="M44" s="64"/>
    </row>
    <row r="45" spans="1:13" s="13" customFormat="1" ht="9.75" customHeight="1" x14ac:dyDescent="0.2">
      <c r="A45" s="57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64"/>
    </row>
    <row r="46" spans="1:13" s="13" customFormat="1" x14ac:dyDescent="0.2">
      <c r="A46" s="57"/>
      <c r="B46" s="703" t="s">
        <v>473</v>
      </c>
      <c r="C46" s="703"/>
      <c r="D46" s="703"/>
      <c r="E46" s="703"/>
      <c r="F46" s="703"/>
      <c r="G46" s="703"/>
      <c r="H46" s="703"/>
      <c r="I46" s="194"/>
      <c r="J46" s="703" t="s">
        <v>474</v>
      </c>
      <c r="K46" s="703"/>
      <c r="L46" s="703"/>
      <c r="M46" s="64"/>
    </row>
    <row r="47" spans="1:13" s="13" customFormat="1" x14ac:dyDescent="0.2">
      <c r="A47" s="57"/>
      <c r="B47" s="704"/>
      <c r="C47" s="704"/>
      <c r="D47" s="704"/>
      <c r="E47" s="704"/>
      <c r="F47" s="704"/>
      <c r="G47" s="704"/>
      <c r="H47" s="704"/>
      <c r="I47" s="159"/>
      <c r="J47" s="704"/>
      <c r="K47" s="704"/>
      <c r="L47" s="704"/>
      <c r="M47" s="64"/>
    </row>
    <row r="48" spans="1:13" s="13" customFormat="1" x14ac:dyDescent="0.2">
      <c r="A48" s="57"/>
      <c r="B48" s="704"/>
      <c r="C48" s="704"/>
      <c r="D48" s="704"/>
      <c r="E48" s="704"/>
      <c r="F48" s="704"/>
      <c r="G48" s="704"/>
      <c r="H48" s="704"/>
      <c r="I48" s="159"/>
      <c r="J48" s="704"/>
      <c r="K48" s="704"/>
      <c r="L48" s="704"/>
      <c r="M48" s="64"/>
    </row>
    <row r="49" spans="1:13" s="13" customFormat="1" ht="11.25" customHeight="1" thickBot="1" x14ac:dyDescent="0.25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80"/>
    </row>
    <row r="50" spans="1:13" s="13" customFormat="1" ht="5.25" customHeight="1" thickBot="1" x14ac:dyDescent="0.25">
      <c r="A50" s="20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202"/>
    </row>
    <row r="51" spans="1:13" s="13" customFormat="1" ht="63" customHeight="1" thickTop="1" x14ac:dyDescent="0.2">
      <c r="A51" s="203"/>
      <c r="B51" s="705"/>
      <c r="C51" s="705"/>
      <c r="D51" s="705"/>
      <c r="E51" s="705"/>
      <c r="F51" s="705"/>
      <c r="G51" s="705"/>
      <c r="H51" s="705"/>
      <c r="I51" s="705"/>
      <c r="J51" s="705"/>
      <c r="K51" s="705"/>
      <c r="L51" s="705"/>
      <c r="M51" s="204"/>
    </row>
    <row r="52" spans="1:13" s="13" customFormat="1" ht="5.25" customHeight="1" thickBot="1" x14ac:dyDescent="0.25">
      <c r="A52" s="95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96"/>
    </row>
    <row r="53" spans="1:13" s="13" customFormat="1" ht="23.25" customHeight="1" thickTop="1" thickBot="1" x14ac:dyDescent="0.25">
      <c r="A53" s="583" t="s">
        <v>492</v>
      </c>
      <c r="B53" s="584"/>
      <c r="C53" s="584"/>
      <c r="D53" s="584"/>
      <c r="E53" s="584"/>
      <c r="F53" s="584"/>
      <c r="G53" s="584"/>
      <c r="H53" s="584"/>
      <c r="I53" s="584"/>
      <c r="J53" s="584"/>
      <c r="K53" s="584"/>
      <c r="L53" s="584"/>
      <c r="M53" s="585"/>
    </row>
    <row r="54" spans="1:13" s="13" customFormat="1" ht="24" customHeight="1" x14ac:dyDescent="0.2">
      <c r="A54" s="82"/>
      <c r="B54" s="709"/>
      <c r="C54" s="709"/>
      <c r="D54" s="709"/>
      <c r="E54" s="709"/>
      <c r="F54" s="709"/>
      <c r="G54" s="709"/>
      <c r="H54" s="709"/>
      <c r="I54" s="709"/>
      <c r="J54" s="709"/>
      <c r="K54" s="709"/>
      <c r="L54" s="709"/>
      <c r="M54" s="83"/>
    </row>
    <row r="55" spans="1:13" s="13" customFormat="1" ht="28.5" customHeight="1" x14ac:dyDescent="0.2">
      <c r="A55" s="710" t="str">
        <f>CONCATENATE("RENDICONTO di GESTIONE - ENTRATE ANNO ",Testata!I4)</f>
        <v>RENDICONTO di GESTIONE - ENTRATE ANNO 2025</v>
      </c>
      <c r="B55" s="711"/>
      <c r="C55" s="711"/>
      <c r="D55" s="711"/>
      <c r="E55" s="711"/>
      <c r="F55" s="711"/>
      <c r="G55" s="711"/>
      <c r="H55" s="711"/>
      <c r="I55" s="711"/>
      <c r="J55" s="711"/>
      <c r="K55" s="711"/>
      <c r="L55" s="711"/>
      <c r="M55" s="712"/>
    </row>
    <row r="56" spans="1:13" s="13" customFormat="1" ht="14.25" customHeight="1" x14ac:dyDescent="0.2">
      <c r="A56" s="370"/>
      <c r="B56" s="371">
        <v>9</v>
      </c>
      <c r="C56" s="371"/>
      <c r="D56" s="182"/>
      <c r="E56" s="182"/>
      <c r="F56" s="182"/>
      <c r="G56" s="182"/>
      <c r="H56" s="182"/>
      <c r="I56" s="182"/>
      <c r="J56" s="372"/>
      <c r="K56" s="372"/>
      <c r="L56" s="372"/>
      <c r="M56" s="373"/>
    </row>
    <row r="57" spans="1:13" s="13" customFormat="1" ht="14.25" customHeight="1" thickBot="1" x14ac:dyDescent="0.25">
      <c r="A57" s="370"/>
      <c r="B57" s="172"/>
      <c r="C57" s="172"/>
      <c r="D57" s="205"/>
      <c r="E57" s="205"/>
      <c r="F57" s="205"/>
      <c r="G57" s="205"/>
      <c r="H57" s="205"/>
      <c r="I57" s="84"/>
      <c r="J57" s="84"/>
      <c r="K57" s="84"/>
      <c r="L57" s="84"/>
      <c r="M57" s="374"/>
    </row>
    <row r="58" spans="1:13" s="13" customFormat="1" ht="23.25" customHeight="1" thickBot="1" x14ac:dyDescent="0.25">
      <c r="A58" s="370"/>
      <c r="B58" s="172"/>
      <c r="C58" s="172"/>
      <c r="D58" s="205"/>
      <c r="E58" s="167" t="s">
        <v>53</v>
      </c>
      <c r="F58" s="713" t="s">
        <v>54</v>
      </c>
      <c r="G58" s="714"/>
      <c r="H58" s="714"/>
      <c r="I58" s="714"/>
      <c r="J58" s="715"/>
      <c r="K58" s="84"/>
      <c r="L58" s="84"/>
      <c r="M58" s="374"/>
    </row>
    <row r="59" spans="1:13" s="13" customFormat="1" ht="23.25" customHeight="1" x14ac:dyDescent="0.2">
      <c r="A59" s="370"/>
      <c r="B59" s="172"/>
      <c r="C59" s="172"/>
      <c r="D59" s="205"/>
      <c r="E59" s="169"/>
      <c r="F59" s="168"/>
      <c r="G59" s="168"/>
      <c r="H59" s="168"/>
      <c r="I59" s="168"/>
      <c r="J59" s="84"/>
      <c r="K59" s="84"/>
      <c r="L59" s="84"/>
      <c r="M59" s="374"/>
    </row>
    <row r="60" spans="1:13" s="13" customFormat="1" ht="16.5" customHeight="1" x14ac:dyDescent="0.2">
      <c r="A60" s="370"/>
      <c r="B60" s="172"/>
      <c r="C60" s="172"/>
      <c r="D60" s="716" t="s">
        <v>135</v>
      </c>
      <c r="E60" s="717"/>
      <c r="F60" s="718"/>
      <c r="G60" s="207"/>
      <c r="H60" s="168"/>
      <c r="I60" s="168"/>
      <c r="J60" s="375" t="s">
        <v>4</v>
      </c>
      <c r="K60" s="84"/>
      <c r="L60" s="84"/>
      <c r="M60" s="374"/>
    </row>
    <row r="61" spans="1:13" s="13" customFormat="1" ht="16.5" customHeight="1" x14ac:dyDescent="0.2">
      <c r="A61" s="370"/>
      <c r="B61" s="84"/>
      <c r="C61" s="84"/>
      <c r="D61" s="671" t="s">
        <v>454</v>
      </c>
      <c r="E61" s="671"/>
      <c r="F61" s="671"/>
      <c r="G61" s="671"/>
      <c r="H61" s="671"/>
      <c r="I61" s="84"/>
      <c r="J61" s="524">
        <f>'Entrate Cassa'!$C$12</f>
        <v>0</v>
      </c>
      <c r="K61" s="376"/>
      <c r="L61" s="84"/>
      <c r="M61" s="374"/>
    </row>
    <row r="62" spans="1:13" s="13" customFormat="1" ht="16.5" customHeight="1" x14ac:dyDescent="0.2">
      <c r="A62" s="370"/>
      <c r="B62" s="84"/>
      <c r="C62" s="84"/>
      <c r="D62" s="671" t="s">
        <v>55</v>
      </c>
      <c r="E62" s="671"/>
      <c r="F62" s="671"/>
      <c r="G62" s="671"/>
      <c r="H62" s="671"/>
      <c r="I62" s="84"/>
      <c r="J62" s="524">
        <f>'Entrate Cassa'!$C$13</f>
        <v>0</v>
      </c>
      <c r="K62" s="367"/>
      <c r="L62" s="84"/>
      <c r="M62" s="374"/>
    </row>
    <row r="63" spans="1:13" s="13" customFormat="1" ht="16.5" customHeight="1" x14ac:dyDescent="0.2">
      <c r="A63" s="370"/>
      <c r="B63" s="84"/>
      <c r="C63" s="84"/>
      <c r="D63" s="671" t="s">
        <v>455</v>
      </c>
      <c r="E63" s="671"/>
      <c r="F63" s="671"/>
      <c r="G63" s="671"/>
      <c r="H63" s="671"/>
      <c r="I63" s="84"/>
      <c r="J63" s="525">
        <f>'Entrate Cassa'!$C$14</f>
        <v>0</v>
      </c>
      <c r="K63" s="367"/>
      <c r="L63" s="84"/>
      <c r="M63" s="374"/>
    </row>
    <row r="64" spans="1:13" s="13" customFormat="1" ht="16.5" customHeight="1" x14ac:dyDescent="0.2">
      <c r="A64" s="370"/>
      <c r="B64" s="84"/>
      <c r="C64" s="84"/>
      <c r="D64" s="671" t="s">
        <v>456</v>
      </c>
      <c r="E64" s="671"/>
      <c r="F64" s="671"/>
      <c r="G64" s="671"/>
      <c r="H64" s="671"/>
      <c r="I64" s="84"/>
      <c r="J64" s="525">
        <f>'Entrate Cassa'!$C$15</f>
        <v>0</v>
      </c>
      <c r="K64" s="367"/>
      <c r="L64" s="84"/>
      <c r="M64" s="374"/>
    </row>
    <row r="65" spans="1:14" s="13" customFormat="1" ht="16.5" customHeight="1" x14ac:dyDescent="0.2">
      <c r="A65" s="370"/>
      <c r="B65" s="84"/>
      <c r="C65" s="84"/>
      <c r="D65" s="601" t="s">
        <v>485</v>
      </c>
      <c r="E65" s="601"/>
      <c r="F65" s="601"/>
      <c r="G65" s="601"/>
      <c r="H65" s="601"/>
      <c r="I65" s="601"/>
      <c r="J65" s="525">
        <f>'Entrate Cassa'!$C$16+'Entrate Banca'!C15+'Entrate Banca'!C21</f>
        <v>0</v>
      </c>
      <c r="K65" s="367"/>
      <c r="L65" s="84"/>
      <c r="M65" s="374"/>
    </row>
    <row r="66" spans="1:14" s="13" customFormat="1" ht="16.5" customHeight="1" x14ac:dyDescent="0.2">
      <c r="A66" s="370"/>
      <c r="B66" s="84"/>
      <c r="C66" s="84"/>
      <c r="D66" s="671" t="s">
        <v>457</v>
      </c>
      <c r="E66" s="671"/>
      <c r="F66" s="671"/>
      <c r="G66" s="671"/>
      <c r="H66" s="671"/>
      <c r="I66" s="84"/>
      <c r="J66" s="525">
        <f>'Entrate Cassa'!$C$17+'Entrate Banca'!C17</f>
        <v>0</v>
      </c>
      <c r="K66" s="367"/>
      <c r="L66" s="84"/>
      <c r="M66" s="374"/>
    </row>
    <row r="67" spans="1:14" s="13" customFormat="1" ht="16.5" customHeight="1" x14ac:dyDescent="0.2">
      <c r="A67" s="370"/>
      <c r="B67" s="84"/>
      <c r="C67" s="84"/>
      <c r="D67" s="601" t="s">
        <v>56</v>
      </c>
      <c r="E67" s="601"/>
      <c r="F67" s="601"/>
      <c r="G67" s="699"/>
      <c r="H67" s="699"/>
      <c r="I67" s="699"/>
      <c r="J67" s="525">
        <f>'Entrate Cassa'!$C$18</f>
        <v>0</v>
      </c>
      <c r="K67" s="367"/>
      <c r="L67" s="84"/>
      <c r="M67" s="374"/>
    </row>
    <row r="68" spans="1:14" s="13" customFormat="1" ht="16.5" customHeight="1" x14ac:dyDescent="0.2">
      <c r="A68" s="370"/>
      <c r="B68" s="84"/>
      <c r="C68" s="169"/>
      <c r="D68" s="169"/>
      <c r="E68" s="161"/>
      <c r="F68" s="161"/>
      <c r="G68" s="161"/>
      <c r="H68" s="161"/>
      <c r="I68" s="161"/>
      <c r="J68" s="366"/>
      <c r="K68" s="367"/>
      <c r="L68" s="84"/>
      <c r="M68" s="374"/>
    </row>
    <row r="69" spans="1:14" s="13" customFormat="1" ht="16.5" customHeight="1" x14ac:dyDescent="0.2">
      <c r="A69" s="370"/>
      <c r="B69" s="84"/>
      <c r="C69" s="169"/>
      <c r="D69" s="716" t="s">
        <v>57</v>
      </c>
      <c r="E69" s="717"/>
      <c r="F69" s="718"/>
      <c r="G69" s="161"/>
      <c r="H69" s="161"/>
      <c r="I69" s="161"/>
      <c r="J69" s="366"/>
      <c r="K69" s="367"/>
      <c r="L69" s="84"/>
      <c r="M69" s="374"/>
    </row>
    <row r="70" spans="1:14" s="13" customFormat="1" ht="16.5" customHeight="1" x14ac:dyDescent="0.2">
      <c r="A70" s="370"/>
      <c r="B70" s="84"/>
      <c r="C70" s="169"/>
      <c r="D70" s="671" t="s">
        <v>520</v>
      </c>
      <c r="E70" s="671"/>
      <c r="F70" s="671"/>
      <c r="G70" s="671"/>
      <c r="H70" s="671"/>
      <c r="I70" s="671"/>
      <c r="J70" s="526">
        <f>'Entrate Cassa'!$C$19+'Entrate Banca'!C23</f>
        <v>0</v>
      </c>
      <c r="K70" s="367"/>
      <c r="L70" s="84"/>
      <c r="M70" s="374"/>
    </row>
    <row r="71" spans="1:14" s="13" customFormat="1" ht="16.5" customHeight="1" x14ac:dyDescent="0.2">
      <c r="A71" s="370"/>
      <c r="B71" s="84"/>
      <c r="C71" s="84"/>
      <c r="D71" s="671" t="s">
        <v>458</v>
      </c>
      <c r="E71" s="671"/>
      <c r="F71" s="671"/>
      <c r="G71" s="671"/>
      <c r="H71" s="671"/>
      <c r="I71" s="671"/>
      <c r="J71" s="527">
        <f>'Entrate Cassa'!$C$20+'Entrate Banca'!C12</f>
        <v>0</v>
      </c>
      <c r="K71" s="367"/>
      <c r="L71" s="84"/>
      <c r="M71" s="374"/>
      <c r="N71"/>
    </row>
    <row r="72" spans="1:14" s="13" customFormat="1" ht="16.5" customHeight="1" x14ac:dyDescent="0.2">
      <c r="A72" s="370"/>
      <c r="B72" s="84"/>
      <c r="C72" s="84"/>
      <c r="D72" s="671" t="s">
        <v>188</v>
      </c>
      <c r="E72" s="671"/>
      <c r="F72" s="671"/>
      <c r="G72" s="671"/>
      <c r="H72" s="671"/>
      <c r="I72" s="671"/>
      <c r="J72" s="527">
        <f>'Entrate Cassa'!$C$21+'Entrate Banca'!C14</f>
        <v>0</v>
      </c>
      <c r="K72" s="367"/>
      <c r="L72" s="84"/>
      <c r="M72" s="374"/>
    </row>
    <row r="73" spans="1:14" s="13" customFormat="1" ht="16.5" customHeight="1" x14ac:dyDescent="0.2">
      <c r="A73" s="370"/>
      <c r="B73" s="84"/>
      <c r="C73" s="84"/>
      <c r="D73" s="671" t="s">
        <v>521</v>
      </c>
      <c r="E73" s="671"/>
      <c r="F73" s="671"/>
      <c r="G73" s="671"/>
      <c r="H73" s="671"/>
      <c r="I73" s="671"/>
      <c r="J73" s="527">
        <f>'Entrate Cassa'!$C$22+'Entrate Banca'!C13</f>
        <v>0</v>
      </c>
      <c r="K73" s="367"/>
      <c r="L73" s="84"/>
      <c r="M73" s="374"/>
    </row>
    <row r="74" spans="1:14" s="13" customFormat="1" ht="16.5" customHeight="1" x14ac:dyDescent="0.2">
      <c r="A74" s="370"/>
      <c r="B74" s="84"/>
      <c r="C74" s="84"/>
      <c r="D74" s="671" t="s">
        <v>523</v>
      </c>
      <c r="E74" s="671"/>
      <c r="F74" s="671"/>
      <c r="G74" s="671"/>
      <c r="H74" s="671"/>
      <c r="I74" s="671"/>
      <c r="J74" s="528">
        <f>'Entrate Cassa'!$C$23+'Entrate Banca'!C24</f>
        <v>0</v>
      </c>
      <c r="K74" s="367"/>
      <c r="L74" s="84"/>
      <c r="M74" s="374"/>
    </row>
    <row r="75" spans="1:14" s="13" customFormat="1" ht="16.5" customHeight="1" x14ac:dyDescent="0.2">
      <c r="A75" s="370"/>
      <c r="B75" s="84"/>
      <c r="C75" s="84"/>
      <c r="D75" s="671" t="s">
        <v>524</v>
      </c>
      <c r="E75" s="671"/>
      <c r="F75" s="671"/>
      <c r="G75" s="671"/>
      <c r="H75" s="671"/>
      <c r="I75" s="671"/>
      <c r="J75" s="528">
        <f>'Entrate Cassa'!$C$24+'Entrate Banca'!C25</f>
        <v>0</v>
      </c>
      <c r="K75" s="367"/>
      <c r="L75" s="84"/>
      <c r="M75" s="374"/>
    </row>
    <row r="76" spans="1:14" s="13" customFormat="1" ht="16.5" customHeight="1" x14ac:dyDescent="0.2">
      <c r="A76" s="370"/>
      <c r="B76" s="84"/>
      <c r="C76" s="84"/>
      <c r="D76" s="671" t="s">
        <v>222</v>
      </c>
      <c r="E76" s="671"/>
      <c r="F76" s="671"/>
      <c r="G76" s="671"/>
      <c r="H76" s="671"/>
      <c r="I76" s="671"/>
      <c r="J76" s="527">
        <f>'Entrate Cassa'!$C$25+'Entrate Banca'!C26</f>
        <v>0</v>
      </c>
      <c r="K76" s="367"/>
      <c r="L76" s="84"/>
      <c r="M76" s="374"/>
    </row>
    <row r="77" spans="1:14" s="13" customFormat="1" ht="16.5" customHeight="1" x14ac:dyDescent="0.2">
      <c r="A77" s="370"/>
      <c r="B77" s="84"/>
      <c r="C77" s="84"/>
      <c r="D77" s="671" t="s">
        <v>484</v>
      </c>
      <c r="E77" s="671"/>
      <c r="F77" s="671"/>
      <c r="G77" s="671"/>
      <c r="H77" s="671"/>
      <c r="I77" s="671"/>
      <c r="J77" s="527">
        <f>'Entrate Cassa'!$C$26+'Entrate Banca'!C27</f>
        <v>0</v>
      </c>
      <c r="K77" s="367"/>
      <c r="L77" s="84"/>
      <c r="M77" s="374"/>
    </row>
    <row r="78" spans="1:14" s="13" customFormat="1" ht="16.5" customHeight="1" x14ac:dyDescent="0.2">
      <c r="A78" s="370"/>
      <c r="B78" s="84"/>
      <c r="C78" s="84"/>
      <c r="D78" s="671" t="s">
        <v>189</v>
      </c>
      <c r="E78" s="671"/>
      <c r="F78" s="671"/>
      <c r="G78" s="671"/>
      <c r="H78" s="671"/>
      <c r="I78" s="671"/>
      <c r="J78" s="527">
        <f>'Entrate Cassa'!$C$27+'Entrate Banca'!C32</f>
        <v>0</v>
      </c>
      <c r="K78" s="367"/>
      <c r="L78" s="84"/>
      <c r="M78" s="374"/>
    </row>
    <row r="79" spans="1:14" s="13" customFormat="1" ht="16.5" customHeight="1" x14ac:dyDescent="0.2">
      <c r="A79" s="370"/>
      <c r="B79" s="84"/>
      <c r="C79" s="84"/>
      <c r="D79" s="671" t="s">
        <v>58</v>
      </c>
      <c r="E79" s="671"/>
      <c r="F79" s="671"/>
      <c r="G79" s="671"/>
      <c r="H79" s="671"/>
      <c r="I79" s="671"/>
      <c r="J79" s="526">
        <f>'Entrate Cassa'!$C$28+'Entrate Banca'!C28</f>
        <v>0</v>
      </c>
      <c r="K79" s="367"/>
      <c r="L79" s="84"/>
      <c r="M79" s="374"/>
    </row>
    <row r="80" spans="1:14" s="13" customFormat="1" ht="16.5" customHeight="1" x14ac:dyDescent="0.2">
      <c r="A80" s="370"/>
      <c r="B80" s="84"/>
      <c r="C80" s="84"/>
      <c r="D80" s="671" t="s">
        <v>459</v>
      </c>
      <c r="E80" s="671"/>
      <c r="F80" s="671"/>
      <c r="G80" s="671"/>
      <c r="H80" s="671"/>
      <c r="I80" s="671"/>
      <c r="J80" s="527">
        <f>'Entrate Cassa'!$C$29+'Entrate Banca'!C30</f>
        <v>0</v>
      </c>
      <c r="K80" s="367"/>
      <c r="L80" s="84"/>
      <c r="M80" s="374"/>
    </row>
    <row r="81" spans="1:16" s="13" customFormat="1" ht="16.5" customHeight="1" x14ac:dyDescent="0.2">
      <c r="A81" s="370"/>
      <c r="B81" s="84"/>
      <c r="C81" s="84"/>
      <c r="D81" s="671" t="s">
        <v>168</v>
      </c>
      <c r="E81" s="671"/>
      <c r="F81" s="671"/>
      <c r="G81" s="671"/>
      <c r="H81" s="671"/>
      <c r="I81" s="671"/>
      <c r="J81" s="527">
        <f>'Entrate Cassa'!$C$30+'Entrate Banca'!C29</f>
        <v>0</v>
      </c>
      <c r="K81" s="367"/>
      <c r="L81" s="84"/>
      <c r="M81" s="374"/>
    </row>
    <row r="82" spans="1:16" s="13" customFormat="1" ht="16.5" customHeight="1" x14ac:dyDescent="0.2">
      <c r="A82" s="370"/>
      <c r="B82" s="84"/>
      <c r="C82" s="84"/>
      <c r="D82" s="671" t="s">
        <v>285</v>
      </c>
      <c r="E82" s="671"/>
      <c r="F82" s="671"/>
      <c r="G82" s="671"/>
      <c r="H82" s="671"/>
      <c r="I82" s="671"/>
      <c r="J82" s="527">
        <f>'Entrate Cassa'!$C$31</f>
        <v>0</v>
      </c>
      <c r="K82" s="367"/>
      <c r="L82" s="84"/>
      <c r="M82" s="374"/>
    </row>
    <row r="83" spans="1:16" s="13" customFormat="1" ht="16.5" customHeight="1" x14ac:dyDescent="0.2">
      <c r="A83" s="370"/>
      <c r="B83" s="84"/>
      <c r="C83" s="84"/>
      <c r="D83" s="601" t="s">
        <v>286</v>
      </c>
      <c r="E83" s="601"/>
      <c r="F83" s="601"/>
      <c r="G83" s="601"/>
      <c r="H83" s="601"/>
      <c r="I83" s="601"/>
      <c r="J83" s="527">
        <f>'Entrate Cassa'!$C$32</f>
        <v>0</v>
      </c>
      <c r="K83" s="367"/>
      <c r="L83" s="377"/>
      <c r="M83" s="374"/>
    </row>
    <row r="84" spans="1:16" s="13" customFormat="1" ht="16.5" customHeight="1" x14ac:dyDescent="0.2">
      <c r="A84" s="370"/>
      <c r="B84" s="84"/>
      <c r="C84" s="84"/>
      <c r="D84" s="601" t="s">
        <v>460</v>
      </c>
      <c r="E84" s="601"/>
      <c r="F84" s="601"/>
      <c r="G84" s="601"/>
      <c r="H84" s="601"/>
      <c r="I84" s="601"/>
      <c r="J84" s="527">
        <f>'Entrate Cassa'!$C$33+'Entrate Banca'!C31</f>
        <v>0</v>
      </c>
      <c r="K84" s="367"/>
      <c r="L84" s="84"/>
      <c r="M84" s="374"/>
    </row>
    <row r="85" spans="1:16" s="13" customFormat="1" ht="16.5" customHeight="1" x14ac:dyDescent="0.2">
      <c r="A85" s="370"/>
      <c r="B85" s="84"/>
      <c r="C85" s="84"/>
      <c r="D85" s="601" t="s">
        <v>461</v>
      </c>
      <c r="E85" s="601"/>
      <c r="F85" s="601"/>
      <c r="G85" s="601"/>
      <c r="H85" s="601"/>
      <c r="I85" s="601"/>
      <c r="J85" s="527">
        <f>'Entrate Banca'!C19+'Entrate Banca'!C20</f>
        <v>0</v>
      </c>
      <c r="K85" s="367"/>
      <c r="L85" s="84"/>
      <c r="M85" s="374"/>
    </row>
    <row r="86" spans="1:16" s="13" customFormat="1" ht="16.5" customHeight="1" x14ac:dyDescent="0.2">
      <c r="A86" s="370"/>
      <c r="B86" s="84"/>
      <c r="C86" s="84"/>
      <c r="D86" s="84" t="s">
        <v>287</v>
      </c>
      <c r="E86" s="84"/>
      <c r="F86" s="84"/>
      <c r="G86" s="86"/>
      <c r="H86" s="86"/>
      <c r="I86" s="86"/>
      <c r="J86" s="527">
        <f>'Entrate Banca'!C22</f>
        <v>0</v>
      </c>
      <c r="K86" s="367"/>
      <c r="L86" s="84"/>
      <c r="M86" s="374"/>
      <c r="P86" s="18"/>
    </row>
    <row r="87" spans="1:16" s="13" customFormat="1" ht="16.5" customHeight="1" x14ac:dyDescent="0.2">
      <c r="A87" s="370"/>
      <c r="B87" s="84"/>
      <c r="C87" s="84"/>
      <c r="D87" s="84"/>
      <c r="E87" s="84"/>
      <c r="F87" s="84"/>
      <c r="G87" s="84"/>
      <c r="H87" s="84"/>
      <c r="I87" s="84"/>
      <c r="J87" s="367"/>
      <c r="K87" s="367"/>
      <c r="L87" s="84"/>
      <c r="M87" s="374"/>
      <c r="P87" s="18"/>
    </row>
    <row r="88" spans="1:16" s="13" customFormat="1" ht="16.5" customHeight="1" x14ac:dyDescent="0.2">
      <c r="A88" s="370"/>
      <c r="B88" s="84"/>
      <c r="C88" s="169"/>
      <c r="D88" s="716" t="s">
        <v>390</v>
      </c>
      <c r="E88" s="717"/>
      <c r="F88" s="718"/>
      <c r="G88" s="161"/>
      <c r="H88" s="161"/>
      <c r="I88" s="161"/>
      <c r="J88" s="366"/>
      <c r="K88" s="367"/>
      <c r="L88" s="84"/>
      <c r="M88" s="374"/>
    </row>
    <row r="89" spans="1:16" s="13" customFormat="1" ht="16.5" customHeight="1" x14ac:dyDescent="0.2">
      <c r="A89" s="370"/>
      <c r="B89" s="84"/>
      <c r="C89" s="84"/>
      <c r="D89" s="601" t="s">
        <v>387</v>
      </c>
      <c r="E89" s="601"/>
      <c r="F89" s="601"/>
      <c r="G89" s="601"/>
      <c r="H89" s="601"/>
      <c r="I89" s="601"/>
      <c r="J89" s="529">
        <f>'Entrate Banca'!C16</f>
        <v>0</v>
      </c>
      <c r="K89" s="367"/>
      <c r="L89" s="84"/>
      <c r="M89" s="374"/>
      <c r="P89" s="18"/>
    </row>
    <row r="90" spans="1:16" s="13" customFormat="1" ht="16.5" customHeight="1" x14ac:dyDescent="0.2">
      <c r="A90" s="370"/>
      <c r="B90" s="84"/>
      <c r="C90" s="84"/>
      <c r="D90" s="601" t="s">
        <v>388</v>
      </c>
      <c r="E90" s="601"/>
      <c r="F90" s="601"/>
      <c r="G90" s="601"/>
      <c r="H90" s="601"/>
      <c r="I90" s="601"/>
      <c r="J90" s="526">
        <f>'Entrate Banca'!C18</f>
        <v>0</v>
      </c>
      <c r="K90" s="367"/>
      <c r="L90" s="84"/>
      <c r="M90" s="374"/>
      <c r="P90" s="18"/>
    </row>
    <row r="91" spans="1:16" s="13" customFormat="1" ht="16.5" customHeight="1" x14ac:dyDescent="0.2">
      <c r="A91" s="370"/>
      <c r="B91" s="84"/>
      <c r="C91" s="84"/>
      <c r="D91" s="601" t="s">
        <v>389</v>
      </c>
      <c r="E91" s="601"/>
      <c r="F91" s="601"/>
      <c r="G91" s="601"/>
      <c r="H91" s="601"/>
      <c r="I91" s="601"/>
      <c r="J91" s="527">
        <v>0</v>
      </c>
      <c r="K91" s="367"/>
      <c r="L91" s="84"/>
      <c r="M91" s="374"/>
    </row>
    <row r="92" spans="1:16" s="13" customFormat="1" ht="16.5" customHeight="1" thickBot="1" x14ac:dyDescent="0.25">
      <c r="A92" s="370"/>
      <c r="B92" s="84"/>
      <c r="C92" s="84"/>
      <c r="D92" s="84"/>
      <c r="E92" s="84"/>
      <c r="F92" s="84"/>
      <c r="G92" s="84"/>
      <c r="H92" s="84"/>
      <c r="I92" s="84"/>
      <c r="J92" s="368"/>
      <c r="K92" s="367"/>
      <c r="L92" s="84"/>
      <c r="M92" s="374"/>
    </row>
    <row r="93" spans="1:16" s="13" customFormat="1" ht="16.5" customHeight="1" thickBot="1" x14ac:dyDescent="0.25">
      <c r="A93" s="370"/>
      <c r="B93" s="84"/>
      <c r="C93" s="84"/>
      <c r="D93" s="84"/>
      <c r="E93" s="170" t="s">
        <v>53</v>
      </c>
      <c r="F93" s="719" t="s">
        <v>59</v>
      </c>
      <c r="G93" s="720"/>
      <c r="H93" s="720"/>
      <c r="I93" s="721"/>
      <c r="J93" s="369">
        <f>SUM(J61:J67)+SUM(J70:J86)+SUM(J89:J91)</f>
        <v>0</v>
      </c>
      <c r="K93" s="378"/>
      <c r="L93" s="84"/>
      <c r="M93" s="374"/>
    </row>
    <row r="94" spans="1:16" s="13" customFormat="1" ht="138.75" customHeight="1" thickBot="1" x14ac:dyDescent="0.25">
      <c r="A94" s="379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380"/>
    </row>
    <row r="95" spans="1:16" s="13" customFormat="1" ht="24" customHeight="1" x14ac:dyDescent="0.2">
      <c r="A95" s="82"/>
      <c r="B95" s="723"/>
      <c r="C95" s="723"/>
      <c r="D95" s="723"/>
      <c r="E95" s="723"/>
      <c r="F95" s="723"/>
      <c r="G95" s="723"/>
      <c r="H95" s="723"/>
      <c r="I95" s="723"/>
      <c r="J95" s="723"/>
      <c r="K95" s="723"/>
      <c r="L95" s="723"/>
      <c r="M95" s="83"/>
    </row>
    <row r="96" spans="1:16" s="13" customFormat="1" ht="28.5" customHeight="1" x14ac:dyDescent="0.2">
      <c r="A96" s="710" t="str">
        <f>CONCATENATE("RENDICONTO di GESTIONE - USCITE ANNO ",Testata!I4)</f>
        <v>RENDICONTO di GESTIONE - USCITE ANNO 2025</v>
      </c>
      <c r="B96" s="711"/>
      <c r="C96" s="711"/>
      <c r="D96" s="711"/>
      <c r="E96" s="711"/>
      <c r="F96" s="711"/>
      <c r="G96" s="711"/>
      <c r="H96" s="711"/>
      <c r="I96" s="711"/>
      <c r="J96" s="711"/>
      <c r="K96" s="711"/>
      <c r="L96" s="711"/>
      <c r="M96" s="712"/>
    </row>
    <row r="97" spans="1:13" s="13" customFormat="1" ht="9.75" customHeight="1" thickBot="1" x14ac:dyDescent="0.25">
      <c r="A97" s="381"/>
      <c r="B97" s="382"/>
      <c r="C97" s="382"/>
      <c r="D97" s="382"/>
      <c r="E97" s="382"/>
      <c r="F97" s="382"/>
      <c r="G97" s="382"/>
      <c r="H97" s="382"/>
      <c r="I97" s="382"/>
      <c r="J97" s="382"/>
      <c r="K97" s="382"/>
      <c r="L97" s="382"/>
      <c r="M97" s="383"/>
    </row>
    <row r="98" spans="1:13" s="13" customFormat="1" ht="23.25" customHeight="1" thickBot="1" x14ac:dyDescent="0.25">
      <c r="A98" s="370"/>
      <c r="B98" s="172"/>
      <c r="C98" s="724"/>
      <c r="D98" s="725"/>
      <c r="E98" s="167" t="s">
        <v>60</v>
      </c>
      <c r="F98" s="713" t="s">
        <v>61</v>
      </c>
      <c r="G98" s="714"/>
      <c r="H98" s="714"/>
      <c r="I98" s="714"/>
      <c r="J98" s="715"/>
      <c r="K98" s="173"/>
      <c r="L98" s="84"/>
      <c r="M98" s="374"/>
    </row>
    <row r="99" spans="1:13" s="13" customFormat="1" ht="9" customHeight="1" x14ac:dyDescent="0.2">
      <c r="A99" s="370"/>
      <c r="B99" s="172"/>
      <c r="C99" s="169"/>
      <c r="D99" s="169"/>
      <c r="E99" s="172"/>
      <c r="F99" s="84"/>
      <c r="G99" s="84"/>
      <c r="H99" s="84"/>
      <c r="I99" s="84"/>
      <c r="J99" s="84"/>
      <c r="K99" s="173"/>
      <c r="L99" s="84"/>
      <c r="M99" s="374"/>
    </row>
    <row r="100" spans="1:13" s="13" customFormat="1" ht="16.5" customHeight="1" x14ac:dyDescent="0.2">
      <c r="A100" s="370"/>
      <c r="B100" s="172"/>
      <c r="C100" s="169"/>
      <c r="D100" s="716" t="s">
        <v>62</v>
      </c>
      <c r="E100" s="717"/>
      <c r="F100" s="718"/>
      <c r="G100" s="84"/>
      <c r="H100" s="84"/>
      <c r="I100" s="84"/>
      <c r="J100" s="84"/>
      <c r="K100" s="375" t="s">
        <v>5</v>
      </c>
      <c r="L100" s="84"/>
      <c r="M100" s="374"/>
    </row>
    <row r="101" spans="1:13" s="13" customFormat="1" ht="16.5" customHeight="1" x14ac:dyDescent="0.2">
      <c r="A101" s="370"/>
      <c r="B101" s="84"/>
      <c r="C101" s="84"/>
      <c r="D101" s="671" t="s">
        <v>63</v>
      </c>
      <c r="E101" s="671"/>
      <c r="F101" s="671"/>
      <c r="G101" s="671"/>
      <c r="H101" s="671"/>
      <c r="I101" s="671"/>
      <c r="J101" s="84"/>
      <c r="K101" s="529">
        <f>'Uscite Cassa'!$C$12+'Uscite Banca'!C12</f>
        <v>0</v>
      </c>
      <c r="L101" s="84"/>
      <c r="M101" s="374"/>
    </row>
    <row r="102" spans="1:13" s="13" customFormat="1" ht="16.5" customHeight="1" x14ac:dyDescent="0.2">
      <c r="A102" s="370"/>
      <c r="B102" s="84"/>
      <c r="C102" s="84"/>
      <c r="D102" s="671" t="s">
        <v>64</v>
      </c>
      <c r="E102" s="671"/>
      <c r="F102" s="671"/>
      <c r="G102" s="671"/>
      <c r="H102" s="671"/>
      <c r="I102" s="671"/>
      <c r="J102" s="84"/>
      <c r="K102" s="529">
        <f>'Uscite Cassa'!$C$13+'Uscite Banca'!C13</f>
        <v>0</v>
      </c>
      <c r="L102" s="84"/>
      <c r="M102" s="374"/>
    </row>
    <row r="103" spans="1:13" s="13" customFormat="1" ht="16.5" customHeight="1" x14ac:dyDescent="0.2">
      <c r="A103" s="370"/>
      <c r="B103" s="84"/>
      <c r="C103" s="84"/>
      <c r="D103" s="671" t="s">
        <v>65</v>
      </c>
      <c r="E103" s="671"/>
      <c r="F103" s="671"/>
      <c r="G103" s="671"/>
      <c r="H103" s="671"/>
      <c r="I103" s="671"/>
      <c r="J103" s="84"/>
      <c r="K103" s="529">
        <f>'Uscite Cassa'!$C$14+'Uscite Banca'!C14</f>
        <v>0</v>
      </c>
      <c r="L103" s="84"/>
      <c r="M103" s="374"/>
    </row>
    <row r="104" spans="1:13" s="13" customFormat="1" ht="16.5" customHeight="1" x14ac:dyDescent="0.2">
      <c r="A104" s="370"/>
      <c r="B104" s="84"/>
      <c r="C104" s="84"/>
      <c r="D104" s="671" t="s">
        <v>66</v>
      </c>
      <c r="E104" s="671"/>
      <c r="F104" s="671"/>
      <c r="G104" s="671"/>
      <c r="H104" s="671"/>
      <c r="I104" s="671"/>
      <c r="J104" s="84"/>
      <c r="K104" s="529">
        <f>'Uscite Cassa'!$C$15+'Uscite Banca'!C15</f>
        <v>0</v>
      </c>
      <c r="L104" s="84"/>
      <c r="M104" s="374"/>
    </row>
    <row r="105" spans="1:13" s="13" customFormat="1" ht="16.5" customHeight="1" x14ac:dyDescent="0.2">
      <c r="A105" s="370"/>
      <c r="B105" s="84"/>
      <c r="C105" s="84"/>
      <c r="D105" s="671" t="s">
        <v>204</v>
      </c>
      <c r="E105" s="671"/>
      <c r="F105" s="671"/>
      <c r="G105" s="671"/>
      <c r="H105" s="671"/>
      <c r="I105" s="671"/>
      <c r="J105" s="84"/>
      <c r="K105" s="529">
        <f>'Uscite Cassa'!$C$16+'Uscite Banca'!C16</f>
        <v>0</v>
      </c>
      <c r="L105" s="84"/>
      <c r="M105" s="374"/>
    </row>
    <row r="106" spans="1:13" s="13" customFormat="1" ht="16.5" customHeight="1" x14ac:dyDescent="0.2">
      <c r="A106" s="370"/>
      <c r="B106" s="84"/>
      <c r="C106" s="84"/>
      <c r="D106" s="601" t="s">
        <v>205</v>
      </c>
      <c r="E106" s="601"/>
      <c r="F106" s="722"/>
      <c r="G106" s="722"/>
      <c r="H106" s="722"/>
      <c r="I106" s="722"/>
      <c r="J106" s="722"/>
      <c r="K106" s="529">
        <f>'Uscite Cassa'!$C$17+'Uscite Banca'!C17</f>
        <v>0</v>
      </c>
      <c r="L106" s="84"/>
      <c r="M106" s="374"/>
    </row>
    <row r="107" spans="1:13" s="13" customFormat="1" ht="8.4499999999999993" customHeight="1" x14ac:dyDescent="0.2">
      <c r="A107" s="370"/>
      <c r="B107" s="84"/>
      <c r="C107" s="84"/>
      <c r="D107" s="84"/>
      <c r="E107" s="84"/>
      <c r="F107" s="84"/>
      <c r="G107" s="84"/>
      <c r="H107" s="84"/>
      <c r="I107" s="84"/>
      <c r="J107" s="84"/>
      <c r="K107" s="542"/>
      <c r="L107" s="84"/>
      <c r="M107" s="374"/>
    </row>
    <row r="108" spans="1:13" s="13" customFormat="1" ht="16.5" customHeight="1" x14ac:dyDescent="0.2">
      <c r="A108" s="370"/>
      <c r="B108" s="84"/>
      <c r="C108" s="84"/>
      <c r="D108" s="716" t="s">
        <v>67</v>
      </c>
      <c r="E108" s="717"/>
      <c r="F108" s="717"/>
      <c r="G108" s="718"/>
      <c r="H108" s="84"/>
      <c r="I108" s="194"/>
      <c r="J108" s="84"/>
      <c r="K108" s="532"/>
      <c r="L108" s="172"/>
      <c r="M108" s="374"/>
    </row>
    <row r="109" spans="1:13" s="13" customFormat="1" ht="16.5" customHeight="1" x14ac:dyDescent="0.2">
      <c r="A109" s="370"/>
      <c r="B109" s="84"/>
      <c r="C109" s="84"/>
      <c r="D109" s="671" t="s">
        <v>447</v>
      </c>
      <c r="E109" s="671"/>
      <c r="F109" s="671"/>
      <c r="G109" s="671"/>
      <c r="H109" s="671"/>
      <c r="I109" s="671"/>
      <c r="J109" s="84"/>
      <c r="K109" s="529">
        <f>'Uscite Cassa'!$C$18+'Uscite Banca'!C18</f>
        <v>0</v>
      </c>
      <c r="L109" s="84"/>
      <c r="M109" s="374"/>
    </row>
    <row r="110" spans="1:13" s="13" customFormat="1" ht="16.5" customHeight="1" x14ac:dyDescent="0.2">
      <c r="A110" s="370"/>
      <c r="B110" s="84"/>
      <c r="C110" s="84"/>
      <c r="D110" s="671" t="s">
        <v>206</v>
      </c>
      <c r="E110" s="671"/>
      <c r="F110" s="671"/>
      <c r="G110" s="671"/>
      <c r="H110" s="671"/>
      <c r="I110" s="671"/>
      <c r="J110" s="84"/>
      <c r="K110" s="527">
        <f>'Uscite Cassa'!$C$19+'Uscite Banca'!C19</f>
        <v>0</v>
      </c>
      <c r="L110" s="84"/>
      <c r="M110" s="374"/>
    </row>
    <row r="111" spans="1:13" s="13" customFormat="1" ht="16.5" customHeight="1" x14ac:dyDescent="0.2">
      <c r="A111" s="370"/>
      <c r="B111" s="84"/>
      <c r="C111" s="84"/>
      <c r="D111" s="671" t="s">
        <v>448</v>
      </c>
      <c r="E111" s="671"/>
      <c r="F111" s="671"/>
      <c r="G111" s="671"/>
      <c r="H111" s="671"/>
      <c r="I111" s="671"/>
      <c r="J111" s="84"/>
      <c r="K111" s="529">
        <f>'Uscite Cassa'!$C$20+'Uscite Banca'!C20</f>
        <v>0</v>
      </c>
      <c r="L111" s="84"/>
      <c r="M111" s="374"/>
    </row>
    <row r="112" spans="1:13" s="13" customFormat="1" ht="16.5" customHeight="1" x14ac:dyDescent="0.2">
      <c r="A112" s="370"/>
      <c r="B112" s="84"/>
      <c r="C112" s="84"/>
      <c r="D112" s="671" t="s">
        <v>207</v>
      </c>
      <c r="E112" s="671"/>
      <c r="F112" s="671"/>
      <c r="G112" s="671"/>
      <c r="H112" s="671"/>
      <c r="I112" s="671"/>
      <c r="J112" s="84"/>
      <c r="K112" s="529">
        <f>'Uscite Cassa'!$C$21+'Uscite Banca'!C21</f>
        <v>0</v>
      </c>
      <c r="L112" s="84"/>
      <c r="M112" s="374"/>
    </row>
    <row r="113" spans="1:14" s="13" customFormat="1" ht="16.5" customHeight="1" x14ac:dyDescent="0.2">
      <c r="A113" s="370"/>
      <c r="B113" s="84"/>
      <c r="C113" s="84"/>
      <c r="D113" s="671" t="s">
        <v>208</v>
      </c>
      <c r="E113" s="671"/>
      <c r="F113" s="671"/>
      <c r="G113" s="671"/>
      <c r="H113" s="671"/>
      <c r="I113" s="671"/>
      <c r="J113" s="84"/>
      <c r="K113" s="527">
        <f>'Uscite Cassa'!$C$22+'Uscite Banca'!C22</f>
        <v>0</v>
      </c>
      <c r="L113" s="84"/>
      <c r="M113" s="374"/>
    </row>
    <row r="114" spans="1:14" s="13" customFormat="1" ht="16.5" customHeight="1" x14ac:dyDescent="0.2">
      <c r="A114" s="370"/>
      <c r="B114" s="84"/>
      <c r="C114" s="84"/>
      <c r="D114" s="671" t="s">
        <v>209</v>
      </c>
      <c r="E114" s="671"/>
      <c r="F114" s="671"/>
      <c r="G114" s="671"/>
      <c r="H114" s="671"/>
      <c r="I114" s="671"/>
      <c r="J114" s="84"/>
      <c r="K114" s="527">
        <f>'Uscite Cassa'!$C$23+'Uscite Banca'!C23</f>
        <v>0</v>
      </c>
      <c r="L114" s="84"/>
      <c r="M114" s="374"/>
    </row>
    <row r="115" spans="1:14" s="13" customFormat="1" ht="16.5" customHeight="1" x14ac:dyDescent="0.2">
      <c r="A115" s="370"/>
      <c r="B115" s="84"/>
      <c r="C115" s="84"/>
      <c r="D115" s="671" t="s">
        <v>210</v>
      </c>
      <c r="E115" s="671"/>
      <c r="F115" s="671"/>
      <c r="G115" s="671"/>
      <c r="H115" s="671"/>
      <c r="I115" s="671"/>
      <c r="J115" s="84"/>
      <c r="K115" s="527">
        <f>'Uscite Cassa'!$C$24+'Uscite Banca'!C24</f>
        <v>0</v>
      </c>
      <c r="L115" s="84"/>
      <c r="M115" s="374"/>
    </row>
    <row r="116" spans="1:14" s="13" customFormat="1" ht="16.5" customHeight="1" x14ac:dyDescent="0.2">
      <c r="A116" s="370"/>
      <c r="B116" s="84"/>
      <c r="C116" s="84"/>
      <c r="D116" s="671" t="s">
        <v>449</v>
      </c>
      <c r="E116" s="671"/>
      <c r="F116" s="671"/>
      <c r="G116" s="671"/>
      <c r="H116" s="671"/>
      <c r="I116" s="671"/>
      <c r="J116" s="84"/>
      <c r="K116" s="527">
        <f>'Uscite Cassa'!$C$25+'Uscite Banca'!C25</f>
        <v>0</v>
      </c>
      <c r="L116" s="84"/>
      <c r="M116" s="374"/>
      <c r="N116"/>
    </row>
    <row r="117" spans="1:14" s="13" customFormat="1" ht="16.5" customHeight="1" x14ac:dyDescent="0.2">
      <c r="A117" s="370"/>
      <c r="B117" s="84"/>
      <c r="C117" s="84"/>
      <c r="D117" s="671" t="s">
        <v>211</v>
      </c>
      <c r="E117" s="671"/>
      <c r="F117" s="671"/>
      <c r="G117" s="671"/>
      <c r="H117" s="671"/>
      <c r="I117" s="671"/>
      <c r="J117" s="84"/>
      <c r="K117" s="527">
        <f>'Uscite Cassa'!$C$26+'Uscite Banca'!C26</f>
        <v>0</v>
      </c>
      <c r="L117" s="84"/>
      <c r="M117" s="374"/>
      <c r="N117"/>
    </row>
    <row r="118" spans="1:14" s="13" customFormat="1" ht="16.5" customHeight="1" x14ac:dyDescent="0.2">
      <c r="A118" s="370"/>
      <c r="B118" s="84"/>
      <c r="C118" s="84"/>
      <c r="D118" s="601" t="s">
        <v>450</v>
      </c>
      <c r="E118" s="601"/>
      <c r="F118" s="601"/>
      <c r="G118" s="601"/>
      <c r="H118" s="601"/>
      <c r="I118" s="601"/>
      <c r="J118" s="601"/>
      <c r="K118" s="527">
        <f>'Uscite Cassa'!$C$27+'Uscite Banca'!C27</f>
        <v>0</v>
      </c>
      <c r="L118" s="84"/>
      <c r="M118" s="374"/>
    </row>
    <row r="119" spans="1:14" s="13" customFormat="1" ht="16.5" customHeight="1" x14ac:dyDescent="0.2">
      <c r="A119" s="370"/>
      <c r="B119" s="84"/>
      <c r="C119" s="84"/>
      <c r="D119" s="671" t="s">
        <v>486</v>
      </c>
      <c r="E119" s="671"/>
      <c r="F119" s="671"/>
      <c r="G119" s="671"/>
      <c r="H119" s="671"/>
      <c r="I119" s="671"/>
      <c r="J119" s="84"/>
      <c r="K119" s="527">
        <f>'Uscite Cassa'!$C$28+'Uscite Banca'!C28</f>
        <v>0</v>
      </c>
      <c r="L119" s="84"/>
      <c r="M119" s="374"/>
    </row>
    <row r="120" spans="1:14" s="13" customFormat="1" ht="16.5" customHeight="1" x14ac:dyDescent="0.2">
      <c r="A120" s="370"/>
      <c r="B120" s="84"/>
      <c r="C120" s="84"/>
      <c r="D120" s="671" t="s">
        <v>212</v>
      </c>
      <c r="E120" s="671"/>
      <c r="F120" s="671"/>
      <c r="G120" s="671"/>
      <c r="H120" s="671"/>
      <c r="I120" s="671"/>
      <c r="J120" s="84"/>
      <c r="K120" s="527">
        <f>'Uscite Cassa'!$C$29+'Uscite Banca'!C29</f>
        <v>0</v>
      </c>
      <c r="L120" s="84"/>
      <c r="M120" s="374"/>
    </row>
    <row r="121" spans="1:14" s="13" customFormat="1" ht="16.5" customHeight="1" x14ac:dyDescent="0.2">
      <c r="A121" s="370"/>
      <c r="B121" s="84"/>
      <c r="C121" s="84"/>
      <c r="D121" s="601" t="s">
        <v>451</v>
      </c>
      <c r="E121" s="601"/>
      <c r="F121" s="601"/>
      <c r="G121" s="601"/>
      <c r="H121" s="601"/>
      <c r="I121" s="601"/>
      <c r="J121" s="601"/>
      <c r="K121" s="527">
        <f>'Uscite Cassa'!$C$30+'Uscite Banca'!C30</f>
        <v>0</v>
      </c>
      <c r="L121" s="84"/>
      <c r="M121" s="374"/>
    </row>
    <row r="122" spans="1:14" s="13" customFormat="1" ht="16.5" customHeight="1" x14ac:dyDescent="0.2">
      <c r="A122" s="370"/>
      <c r="B122" s="84"/>
      <c r="C122" s="84"/>
      <c r="D122" s="671" t="s">
        <v>223</v>
      </c>
      <c r="E122" s="671"/>
      <c r="F122" s="671"/>
      <c r="G122" s="671"/>
      <c r="H122" s="671"/>
      <c r="I122" s="671"/>
      <c r="J122" s="84"/>
      <c r="K122" s="527">
        <f>'Uscite Cassa'!$C$31+'Uscite Banca'!C31</f>
        <v>0</v>
      </c>
      <c r="L122" s="84"/>
      <c r="M122" s="374"/>
    </row>
    <row r="123" spans="1:14" s="13" customFormat="1" ht="16.5" customHeight="1" x14ac:dyDescent="0.2">
      <c r="A123" s="370"/>
      <c r="B123" s="84"/>
      <c r="C123" s="84"/>
      <c r="D123" s="601" t="s">
        <v>213</v>
      </c>
      <c r="E123" s="601"/>
      <c r="F123" s="601"/>
      <c r="G123" s="601"/>
      <c r="H123" s="601"/>
      <c r="I123" s="601"/>
      <c r="J123" s="601"/>
      <c r="K123" s="527">
        <f>'Uscite Cassa'!$C$32+'Uscite Banca'!C32</f>
        <v>0</v>
      </c>
      <c r="L123" s="84"/>
      <c r="M123" s="374"/>
    </row>
    <row r="124" spans="1:14" s="13" customFormat="1" ht="16.5" customHeight="1" x14ac:dyDescent="0.2">
      <c r="A124" s="370"/>
      <c r="B124" s="84"/>
      <c r="C124" s="84"/>
      <c r="D124" s="671" t="s">
        <v>214</v>
      </c>
      <c r="E124" s="671"/>
      <c r="F124" s="671"/>
      <c r="G124" s="671"/>
      <c r="H124" s="671"/>
      <c r="I124" s="671"/>
      <c r="J124" s="84"/>
      <c r="K124" s="527">
        <f>'Uscite Cassa'!$C$33+'Uscite Banca'!C33</f>
        <v>0</v>
      </c>
      <c r="L124" s="84"/>
      <c r="M124" s="374"/>
    </row>
    <row r="125" spans="1:14" s="13" customFormat="1" ht="16.5" customHeight="1" x14ac:dyDescent="0.2">
      <c r="A125" s="370"/>
      <c r="B125" s="84"/>
      <c r="C125" s="84"/>
      <c r="D125" s="671" t="s">
        <v>452</v>
      </c>
      <c r="E125" s="671"/>
      <c r="F125" s="671"/>
      <c r="G125" s="671"/>
      <c r="H125" s="671"/>
      <c r="I125" s="671"/>
      <c r="J125" s="84"/>
      <c r="K125" s="527">
        <f>'Uscite Cassa'!$C$34+'Uscite Banca'!C34</f>
        <v>0</v>
      </c>
      <c r="L125" s="84"/>
      <c r="M125" s="374"/>
    </row>
    <row r="126" spans="1:14" s="13" customFormat="1" ht="16.5" customHeight="1" x14ac:dyDescent="0.2">
      <c r="A126" s="370"/>
      <c r="B126" s="84"/>
      <c r="C126" s="84"/>
      <c r="D126" s="671" t="s">
        <v>215</v>
      </c>
      <c r="E126" s="671"/>
      <c r="F126" s="671"/>
      <c r="G126" s="671"/>
      <c r="H126" s="671"/>
      <c r="I126" s="671"/>
      <c r="J126" s="84"/>
      <c r="K126" s="529">
        <f>'Uscite Cassa'!$C$35+'Uscite Banca'!C35</f>
        <v>0</v>
      </c>
      <c r="L126" s="84"/>
      <c r="M126" s="374"/>
    </row>
    <row r="127" spans="1:14" s="13" customFormat="1" ht="16.5" customHeight="1" x14ac:dyDescent="0.2">
      <c r="A127" s="370"/>
      <c r="B127" s="84"/>
      <c r="C127" s="84"/>
      <c r="D127" s="671" t="s">
        <v>453</v>
      </c>
      <c r="E127" s="671"/>
      <c r="F127" s="671"/>
      <c r="G127" s="671"/>
      <c r="H127" s="671"/>
      <c r="I127" s="671"/>
      <c r="J127" s="84"/>
      <c r="K127" s="527">
        <f>'Uscite Cassa'!$C$36+'Uscite Banca'!C36</f>
        <v>0</v>
      </c>
      <c r="L127" s="84"/>
      <c r="M127" s="374"/>
    </row>
    <row r="128" spans="1:14" s="13" customFormat="1" ht="16.5" customHeight="1" x14ac:dyDescent="0.2">
      <c r="A128" s="370"/>
      <c r="B128" s="84"/>
      <c r="C128" s="84"/>
      <c r="D128" s="671" t="s">
        <v>216</v>
      </c>
      <c r="E128" s="671"/>
      <c r="F128" s="671"/>
      <c r="G128" s="671"/>
      <c r="H128" s="671"/>
      <c r="I128" s="671"/>
      <c r="J128" s="84"/>
      <c r="K128" s="527">
        <f>'Uscite Cassa'!$C$37+'Uscite Banca'!C37</f>
        <v>0</v>
      </c>
      <c r="L128" s="84"/>
      <c r="M128" s="374"/>
    </row>
    <row r="129" spans="1:13" s="13" customFormat="1" ht="16.5" customHeight="1" x14ac:dyDescent="0.2">
      <c r="A129" s="370"/>
      <c r="B129" s="84"/>
      <c r="C129" s="84"/>
      <c r="D129" s="601" t="s">
        <v>217</v>
      </c>
      <c r="E129" s="601"/>
      <c r="F129" s="601"/>
      <c r="G129" s="601"/>
      <c r="H129" s="84"/>
      <c r="I129" s="84"/>
      <c r="J129" s="84"/>
      <c r="K129" s="527">
        <f>'Uscite Cassa'!$C$38+'Uscite Banca'!C38</f>
        <v>0</v>
      </c>
      <c r="L129" s="84"/>
      <c r="M129" s="374"/>
    </row>
    <row r="130" spans="1:13" s="13" customFormat="1" ht="16.5" customHeight="1" x14ac:dyDescent="0.2">
      <c r="A130" s="370"/>
      <c r="B130" s="84"/>
      <c r="C130" s="84"/>
      <c r="D130" s="601" t="s">
        <v>218</v>
      </c>
      <c r="E130" s="601"/>
      <c r="F130" s="601"/>
      <c r="G130" s="601"/>
      <c r="H130" s="601"/>
      <c r="I130" s="84"/>
      <c r="J130" s="84"/>
      <c r="K130" s="527">
        <f>'Uscite Cassa'!C39+'Uscite Banca'!C55</f>
        <v>0</v>
      </c>
      <c r="L130" s="84"/>
      <c r="M130" s="374"/>
    </row>
    <row r="131" spans="1:13" s="13" customFormat="1" ht="16.5" customHeight="1" x14ac:dyDescent="0.2">
      <c r="A131" s="370"/>
      <c r="B131" s="84"/>
      <c r="C131" s="84"/>
      <c r="D131" s="601" t="s">
        <v>219</v>
      </c>
      <c r="E131" s="601"/>
      <c r="F131" s="601"/>
      <c r="G131" s="601"/>
      <c r="H131" s="601"/>
      <c r="I131" s="84"/>
      <c r="J131" s="84"/>
      <c r="K131" s="527">
        <f>'Uscite Cassa'!C40+'Uscite Banca'!C56</f>
        <v>0</v>
      </c>
      <c r="L131" s="84"/>
      <c r="M131" s="374"/>
    </row>
    <row r="132" spans="1:13" s="13" customFormat="1" ht="16.5" customHeight="1" x14ac:dyDescent="0.2">
      <c r="A132" s="370"/>
      <c r="B132" s="84"/>
      <c r="C132" s="84"/>
      <c r="D132" s="601" t="s">
        <v>220</v>
      </c>
      <c r="E132" s="601"/>
      <c r="F132" s="601"/>
      <c r="G132" s="601"/>
      <c r="H132" s="601"/>
      <c r="I132" s="601"/>
      <c r="J132" s="601"/>
      <c r="K132" s="527">
        <f>'Uscite Cassa'!C41+'Uscite Banca'!C57</f>
        <v>0</v>
      </c>
      <c r="L132" s="84"/>
      <c r="M132" s="374"/>
    </row>
    <row r="133" spans="1:13" s="13" customFormat="1" ht="16.5" customHeight="1" x14ac:dyDescent="0.2">
      <c r="A133" s="370"/>
      <c r="B133" s="84"/>
      <c r="C133" s="84"/>
      <c r="D133" s="84" t="s">
        <v>221</v>
      </c>
      <c r="E133" s="84"/>
      <c r="F133" s="84"/>
      <c r="G133" s="86"/>
      <c r="H133" s="86"/>
      <c r="I133" s="86"/>
      <c r="J133" s="86"/>
      <c r="K133" s="527">
        <f>'Uscite Banca'!C53</f>
        <v>0</v>
      </c>
      <c r="L133" s="84"/>
      <c r="M133" s="374"/>
    </row>
    <row r="134" spans="1:13" s="13" customFormat="1" ht="8.4499999999999993" customHeight="1" x14ac:dyDescent="0.2">
      <c r="A134" s="370"/>
      <c r="B134" s="84"/>
      <c r="C134" s="84"/>
      <c r="D134" s="84"/>
      <c r="E134" s="172"/>
      <c r="F134" s="84"/>
      <c r="G134" s="84"/>
      <c r="H134" s="84"/>
      <c r="I134" s="194"/>
      <c r="J134" s="84"/>
      <c r="K134" s="366"/>
      <c r="L134" s="84"/>
      <c r="M134" s="374"/>
    </row>
    <row r="135" spans="1:13" s="13" customFormat="1" ht="16.5" customHeight="1" x14ac:dyDescent="0.2">
      <c r="A135" s="370"/>
      <c r="B135" s="84"/>
      <c r="C135" s="84"/>
      <c r="D135" s="716" t="s">
        <v>390</v>
      </c>
      <c r="E135" s="717"/>
      <c r="F135" s="717"/>
      <c r="G135" s="718"/>
      <c r="H135" s="84"/>
      <c r="I135" s="194"/>
      <c r="J135" s="84"/>
      <c r="K135" s="532"/>
      <c r="L135" s="172"/>
      <c r="M135" s="374"/>
    </row>
    <row r="136" spans="1:13" s="13" customFormat="1" ht="16.5" customHeight="1" x14ac:dyDescent="0.2">
      <c r="A136" s="370"/>
      <c r="B136" s="84"/>
      <c r="C136" s="84"/>
      <c r="D136" s="601" t="s">
        <v>487</v>
      </c>
      <c r="E136" s="601"/>
      <c r="F136" s="601"/>
      <c r="G136" s="601"/>
      <c r="H136" s="601"/>
      <c r="I136" s="601"/>
      <c r="J136" s="601"/>
      <c r="K136" s="529">
        <f>'Uscite Banca'!C50</f>
        <v>0</v>
      </c>
      <c r="L136" s="367"/>
      <c r="M136" s="374"/>
    </row>
    <row r="137" spans="1:13" s="13" customFormat="1" ht="16.5" customHeight="1" x14ac:dyDescent="0.2">
      <c r="A137" s="370"/>
      <c r="B137" s="84"/>
      <c r="C137" s="84"/>
      <c r="D137" s="601" t="s">
        <v>488</v>
      </c>
      <c r="E137" s="601"/>
      <c r="F137" s="601"/>
      <c r="G137" s="601"/>
      <c r="H137" s="601"/>
      <c r="I137" s="601"/>
      <c r="J137" s="601"/>
      <c r="K137" s="527">
        <f>'Uscite Banca'!C52</f>
        <v>0</v>
      </c>
      <c r="L137" s="367"/>
      <c r="M137" s="374"/>
    </row>
    <row r="138" spans="1:13" s="13" customFormat="1" ht="16.5" customHeight="1" x14ac:dyDescent="0.2">
      <c r="A138" s="370"/>
      <c r="B138" s="84"/>
      <c r="C138" s="84"/>
      <c r="D138" s="161" t="s">
        <v>489</v>
      </c>
      <c r="E138" s="161"/>
      <c r="F138" s="161"/>
      <c r="G138" s="161"/>
      <c r="H138" s="161"/>
      <c r="I138" s="161"/>
      <c r="J138" s="161"/>
      <c r="K138" s="527">
        <f>'Uscite Banca'!C51</f>
        <v>0</v>
      </c>
      <c r="L138" s="367"/>
      <c r="M138" s="374"/>
    </row>
    <row r="139" spans="1:13" s="13" customFormat="1" ht="16.5" customHeight="1" x14ac:dyDescent="0.2">
      <c r="A139" s="370"/>
      <c r="B139" s="84"/>
      <c r="C139" s="84"/>
      <c r="D139" s="601" t="s">
        <v>490</v>
      </c>
      <c r="E139" s="601"/>
      <c r="F139" s="601"/>
      <c r="G139" s="601"/>
      <c r="H139" s="601"/>
      <c r="I139" s="601"/>
      <c r="J139" s="601"/>
      <c r="K139" s="527">
        <f>'Uscite Banca'!C54</f>
        <v>0</v>
      </c>
      <c r="L139" s="367"/>
      <c r="M139" s="374"/>
    </row>
    <row r="140" spans="1:13" s="13" customFormat="1" ht="6.75" customHeight="1" thickBot="1" x14ac:dyDescent="0.25">
      <c r="A140" s="370"/>
      <c r="B140" s="84"/>
      <c r="C140" s="84"/>
      <c r="D140" s="84"/>
      <c r="E140" s="84"/>
      <c r="F140" s="84"/>
      <c r="G140" s="84"/>
      <c r="H140" s="84"/>
      <c r="I140" s="194"/>
      <c r="J140" s="84"/>
      <c r="K140" s="532"/>
      <c r="L140" s="172"/>
      <c r="M140" s="374"/>
    </row>
    <row r="141" spans="1:13" s="13" customFormat="1" ht="18" customHeight="1" thickBot="1" x14ac:dyDescent="0.25">
      <c r="A141" s="370"/>
      <c r="B141" s="84"/>
      <c r="C141" s="84"/>
      <c r="D141" s="84"/>
      <c r="E141" s="84"/>
      <c r="F141" s="170" t="s">
        <v>68</v>
      </c>
      <c r="G141" s="719" t="s">
        <v>69</v>
      </c>
      <c r="H141" s="720"/>
      <c r="I141" s="720"/>
      <c r="J141" s="721"/>
      <c r="K141" s="369">
        <f>SUM(K101:K139)</f>
        <v>0</v>
      </c>
      <c r="L141" s="385"/>
      <c r="M141" s="374"/>
    </row>
    <row r="142" spans="1:13" s="13" customFormat="1" ht="9" customHeight="1" thickBot="1" x14ac:dyDescent="0.25">
      <c r="A142" s="370"/>
      <c r="B142" s="84"/>
      <c r="C142" s="84"/>
      <c r="D142" s="84"/>
      <c r="E142" s="84"/>
      <c r="F142" s="172"/>
      <c r="G142" s="84"/>
      <c r="H142" s="84"/>
      <c r="I142" s="84"/>
      <c r="J142" s="386"/>
      <c r="K142" s="366"/>
      <c r="L142" s="172"/>
      <c r="M142" s="374"/>
    </row>
    <row r="143" spans="1:13" s="13" customFormat="1" ht="19.5" customHeight="1" thickBot="1" x14ac:dyDescent="0.25">
      <c r="A143" s="387"/>
      <c r="B143" s="210"/>
      <c r="C143" s="210"/>
      <c r="D143" s="210"/>
      <c r="E143" s="210"/>
      <c r="F143" s="388"/>
      <c r="G143" s="210"/>
      <c r="H143" s="210"/>
      <c r="I143" s="210"/>
      <c r="J143" s="389"/>
      <c r="K143" s="390"/>
      <c r="L143" s="388"/>
      <c r="M143" s="391"/>
    </row>
    <row r="144" spans="1:13" s="13" customFormat="1" ht="22.5" customHeight="1" thickBot="1" x14ac:dyDescent="0.25">
      <c r="A144" s="370"/>
      <c r="B144" s="84"/>
      <c r="C144" s="84"/>
      <c r="D144" s="84"/>
      <c r="E144" s="178" t="s">
        <v>70</v>
      </c>
      <c r="F144" s="726" t="s">
        <v>71</v>
      </c>
      <c r="G144" s="727"/>
      <c r="H144" s="727"/>
      <c r="I144" s="727"/>
      <c r="J144" s="727"/>
      <c r="K144" s="727"/>
      <c r="L144" s="392">
        <f>+J93-K141</f>
        <v>0</v>
      </c>
      <c r="M144" s="374"/>
    </row>
    <row r="145" spans="1:13" s="13" customFormat="1" ht="20.25" customHeight="1" thickBot="1" x14ac:dyDescent="0.25">
      <c r="A145" s="379"/>
      <c r="B145" s="87"/>
      <c r="C145" s="87"/>
      <c r="D145" s="87"/>
      <c r="E145" s="393"/>
      <c r="F145" s="394"/>
      <c r="G145" s="394"/>
      <c r="H145" s="394"/>
      <c r="I145" s="394"/>
      <c r="J145" s="394"/>
      <c r="K145" s="394"/>
      <c r="L145" s="395"/>
      <c r="M145" s="380"/>
    </row>
    <row r="146" spans="1:13" s="13" customFormat="1" ht="37.5" hidden="1" customHeight="1" thickBot="1" x14ac:dyDescent="0.25">
      <c r="A146" s="379"/>
      <c r="B146" s="728"/>
      <c r="C146" s="728"/>
      <c r="D146" s="728"/>
      <c r="E146" s="728"/>
      <c r="F146" s="728"/>
      <c r="G146" s="728"/>
      <c r="H146" s="728"/>
      <c r="I146" s="728"/>
      <c r="J146" s="728"/>
      <c r="K146" s="728"/>
      <c r="L146" s="728"/>
      <c r="M146" s="380"/>
    </row>
    <row r="147" spans="1:13" s="13" customFormat="1" ht="24" customHeight="1" x14ac:dyDescent="0.2">
      <c r="A147" s="396"/>
      <c r="B147" s="397"/>
      <c r="C147" s="397"/>
      <c r="D147" s="397"/>
      <c r="E147" s="397"/>
      <c r="F147" s="397"/>
      <c r="G147" s="397"/>
      <c r="H147" s="397"/>
      <c r="I147" s="397"/>
      <c r="J147" s="397"/>
      <c r="K147" s="397"/>
      <c r="L147" s="397"/>
      <c r="M147" s="398"/>
    </row>
    <row r="148" spans="1:13" s="13" customFormat="1" ht="28.5" customHeight="1" x14ac:dyDescent="0.2">
      <c r="A148" s="710" t="str">
        <f>CONCATENATE("PARTITE DI GIRO - COLLETTE ANNO ", Testata!I4)</f>
        <v>PARTITE DI GIRO - COLLETTE ANNO 2025</v>
      </c>
      <c r="B148" s="711"/>
      <c r="C148" s="711"/>
      <c r="D148" s="711"/>
      <c r="E148" s="711"/>
      <c r="F148" s="711"/>
      <c r="G148" s="711"/>
      <c r="H148" s="711"/>
      <c r="I148" s="711"/>
      <c r="J148" s="711"/>
      <c r="K148" s="711"/>
      <c r="L148" s="711"/>
      <c r="M148" s="712"/>
    </row>
    <row r="149" spans="1:13" s="13" customFormat="1" ht="24" customHeight="1" thickBot="1" x14ac:dyDescent="0.25">
      <c r="A149" s="381"/>
      <c r="B149" s="382"/>
      <c r="C149" s="382"/>
      <c r="D149" s="382"/>
      <c r="E149" s="382"/>
      <c r="F149" s="382"/>
      <c r="G149" s="382"/>
      <c r="H149" s="382"/>
      <c r="I149" s="382"/>
      <c r="J149" s="382"/>
      <c r="K149" s="382"/>
      <c r="L149" s="382"/>
      <c r="M149" s="383"/>
    </row>
    <row r="150" spans="1:13" s="13" customFormat="1" ht="24" customHeight="1" thickBot="1" x14ac:dyDescent="0.25">
      <c r="A150" s="370"/>
      <c r="B150" s="171"/>
      <c r="C150" s="171"/>
      <c r="D150" s="171"/>
      <c r="E150" s="167" t="s">
        <v>72</v>
      </c>
      <c r="F150" s="729" t="s">
        <v>73</v>
      </c>
      <c r="G150" s="730"/>
      <c r="H150" s="731"/>
      <c r="I150" s="171"/>
      <c r="J150" s="171"/>
      <c r="K150" s="171"/>
      <c r="L150" s="171"/>
      <c r="M150" s="374"/>
    </row>
    <row r="151" spans="1:13" s="13" customFormat="1" ht="24" customHeight="1" x14ac:dyDescent="0.2">
      <c r="A151" s="370"/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  <c r="M151" s="374"/>
    </row>
    <row r="152" spans="1:13" s="13" customFormat="1" ht="24" customHeight="1" x14ac:dyDescent="0.2">
      <c r="A152" s="370"/>
      <c r="B152" s="732" t="s">
        <v>74</v>
      </c>
      <c r="C152" s="732"/>
      <c r="D152" s="732"/>
      <c r="E152" s="732"/>
      <c r="F152" s="732"/>
      <c r="G152" s="732"/>
      <c r="H152" s="171"/>
      <c r="I152" s="171"/>
      <c r="J152" s="399" t="s">
        <v>75</v>
      </c>
      <c r="K152" s="171"/>
      <c r="L152" s="399" t="s">
        <v>76</v>
      </c>
      <c r="M152" s="374"/>
    </row>
    <row r="153" spans="1:13" s="13" customFormat="1" ht="24" customHeight="1" x14ac:dyDescent="0.2">
      <c r="A153" s="370"/>
      <c r="B153" s="171"/>
      <c r="C153" s="172" t="s">
        <v>463</v>
      </c>
      <c r="D153" s="171"/>
      <c r="E153" s="171"/>
      <c r="F153" s="171"/>
      <c r="G153" s="171"/>
      <c r="H153" s="171"/>
      <c r="I153" s="171"/>
      <c r="J153" s="399"/>
      <c r="K153" s="171"/>
      <c r="L153" s="399"/>
      <c r="M153" s="374"/>
    </row>
    <row r="154" spans="1:13" s="13" customFormat="1" ht="24" customHeight="1" x14ac:dyDescent="0.2">
      <c r="A154" s="370"/>
      <c r="B154" s="84"/>
      <c r="C154" s="601" t="s">
        <v>77</v>
      </c>
      <c r="D154" s="601"/>
      <c r="E154" s="601"/>
      <c r="F154" s="601"/>
      <c r="G154" s="601"/>
      <c r="H154" s="601"/>
      <c r="I154" s="84"/>
      <c r="J154" s="529">
        <f>'Entrate Cassa'!$C$34</f>
        <v>0</v>
      </c>
      <c r="K154" s="84"/>
      <c r="L154" s="529">
        <f>'Uscite Cassa'!$C$42+'Uscite Banca'!C39</f>
        <v>0</v>
      </c>
      <c r="M154" s="374"/>
    </row>
    <row r="155" spans="1:13" s="13" customFormat="1" ht="24" customHeight="1" x14ac:dyDescent="0.2">
      <c r="A155" s="370"/>
      <c r="B155" s="84"/>
      <c r="C155" s="601" t="s">
        <v>78</v>
      </c>
      <c r="D155" s="601"/>
      <c r="E155" s="601"/>
      <c r="F155" s="601"/>
      <c r="G155" s="601"/>
      <c r="H155" s="601"/>
      <c r="I155" s="84"/>
      <c r="J155" s="526">
        <f>'Entrate Cassa'!$C$35</f>
        <v>0</v>
      </c>
      <c r="K155" s="84"/>
      <c r="L155" s="527">
        <f>'Uscite Cassa'!$C$43+'Uscite Banca'!C40</f>
        <v>0</v>
      </c>
      <c r="M155" s="374"/>
    </row>
    <row r="156" spans="1:13" s="13" customFormat="1" ht="24" customHeight="1" x14ac:dyDescent="0.2">
      <c r="A156" s="370"/>
      <c r="B156" s="84"/>
      <c r="C156" s="601" t="s">
        <v>79</v>
      </c>
      <c r="D156" s="601"/>
      <c r="E156" s="601"/>
      <c r="F156" s="601"/>
      <c r="G156" s="601"/>
      <c r="H156" s="601"/>
      <c r="I156" s="84"/>
      <c r="J156" s="528">
        <f>'Entrate Cassa'!$C$36</f>
        <v>0</v>
      </c>
      <c r="K156" s="84"/>
      <c r="L156" s="529">
        <f>'Uscite Cassa'!$C$44+'Uscite Banca'!C41</f>
        <v>0</v>
      </c>
      <c r="M156" s="374"/>
    </row>
    <row r="157" spans="1:13" s="13" customFormat="1" ht="24" customHeight="1" x14ac:dyDescent="0.2">
      <c r="A157" s="370"/>
      <c r="B157" s="84"/>
      <c r="C157" s="172" t="s">
        <v>464</v>
      </c>
      <c r="D157" s="171"/>
      <c r="E157" s="171"/>
      <c r="F157" s="171"/>
      <c r="G157" s="171"/>
      <c r="H157" s="84"/>
      <c r="I157" s="84"/>
      <c r="J157" s="400"/>
      <c r="K157" s="84"/>
      <c r="L157" s="368"/>
      <c r="M157" s="374"/>
    </row>
    <row r="158" spans="1:13" s="13" customFormat="1" ht="24" customHeight="1" x14ac:dyDescent="0.2">
      <c r="A158" s="370"/>
      <c r="B158" s="84"/>
      <c r="C158" s="601" t="s">
        <v>465</v>
      </c>
      <c r="D158" s="601"/>
      <c r="E158" s="601"/>
      <c r="F158" s="601"/>
      <c r="G158" s="601"/>
      <c r="H158" s="601"/>
      <c r="I158" s="84"/>
      <c r="J158" s="529">
        <f>'Entrate Cassa'!$C$37</f>
        <v>0</v>
      </c>
      <c r="K158" s="84"/>
      <c r="L158" s="529">
        <f>'Uscite Cassa'!$C$45+'Uscite Banca'!C42</f>
        <v>0</v>
      </c>
      <c r="M158" s="374"/>
    </row>
    <row r="159" spans="1:13" s="13" customFormat="1" ht="24" customHeight="1" x14ac:dyDescent="0.2">
      <c r="A159" s="370"/>
      <c r="B159" s="84"/>
      <c r="C159" s="601" t="s">
        <v>80</v>
      </c>
      <c r="D159" s="601"/>
      <c r="E159" s="601"/>
      <c r="F159" s="601"/>
      <c r="G159" s="601"/>
      <c r="H159" s="601"/>
      <c r="I159" s="601"/>
      <c r="J159" s="528">
        <f>'Entrate Cassa'!$C$38</f>
        <v>0</v>
      </c>
      <c r="K159" s="84"/>
      <c r="L159" s="529">
        <f>'Uscite Cassa'!$C$46+'Uscite Banca'!C43</f>
        <v>0</v>
      </c>
      <c r="M159" s="374"/>
    </row>
    <row r="160" spans="1:13" s="13" customFormat="1" ht="24" customHeight="1" x14ac:dyDescent="0.2">
      <c r="A160" s="370"/>
      <c r="B160" s="84"/>
      <c r="C160" s="172" t="s">
        <v>466</v>
      </c>
      <c r="D160" s="84"/>
      <c r="E160" s="84"/>
      <c r="F160" s="84"/>
      <c r="G160" s="84"/>
      <c r="H160" s="84"/>
      <c r="I160" s="84"/>
      <c r="J160" s="400"/>
      <c r="K160" s="84"/>
      <c r="L160" s="368"/>
      <c r="M160" s="374"/>
    </row>
    <row r="161" spans="1:13" s="13" customFormat="1" ht="24" customHeight="1" x14ac:dyDescent="0.2">
      <c r="A161" s="370"/>
      <c r="B161" s="84"/>
      <c r="C161" s="601" t="s">
        <v>467</v>
      </c>
      <c r="D161" s="601"/>
      <c r="E161" s="601"/>
      <c r="F161" s="601"/>
      <c r="G161" s="601"/>
      <c r="H161" s="601"/>
      <c r="I161" s="84"/>
      <c r="J161" s="524">
        <f>'Entrate Cassa'!$C$39</f>
        <v>0</v>
      </c>
      <c r="K161" s="530"/>
      <c r="L161" s="529">
        <f>'Uscite Cassa'!$C$47+'Uscite Banca'!C44</f>
        <v>0</v>
      </c>
      <c r="M161" s="374"/>
    </row>
    <row r="162" spans="1:13" s="13" customFormat="1" ht="24" customHeight="1" x14ac:dyDescent="0.2">
      <c r="A162" s="370"/>
      <c r="B162" s="84"/>
      <c r="C162" s="601" t="s">
        <v>441</v>
      </c>
      <c r="D162" s="601"/>
      <c r="E162" s="601"/>
      <c r="F162" s="601"/>
      <c r="G162" s="601"/>
      <c r="H162" s="601"/>
      <c r="I162" s="84"/>
      <c r="J162" s="525">
        <f>'Entrate Cassa'!$C$40</f>
        <v>0</v>
      </c>
      <c r="K162" s="530"/>
      <c r="L162" s="526">
        <f>'Uscite Cassa'!$C$48+'Uscite Banca'!C45</f>
        <v>0</v>
      </c>
      <c r="M162" s="374"/>
    </row>
    <row r="163" spans="1:13" s="13" customFormat="1" ht="24" customHeight="1" x14ac:dyDescent="0.2">
      <c r="A163" s="370"/>
      <c r="B163" s="84"/>
      <c r="C163" s="84"/>
      <c r="D163" s="84"/>
      <c r="E163" s="84"/>
      <c r="F163" s="84"/>
      <c r="G163" s="84"/>
      <c r="H163" s="84"/>
      <c r="I163" s="84"/>
      <c r="J163" s="384"/>
      <c r="K163" s="84"/>
      <c r="L163" s="401"/>
      <c r="M163" s="374"/>
    </row>
    <row r="164" spans="1:13" s="13" customFormat="1" ht="24" customHeight="1" x14ac:dyDescent="0.2">
      <c r="A164" s="370"/>
      <c r="B164" s="84"/>
      <c r="C164" s="84"/>
      <c r="D164" s="84"/>
      <c r="E164" s="172"/>
      <c r="F164" s="174" t="s">
        <v>81</v>
      </c>
      <c r="G164" s="175" t="s">
        <v>82</v>
      </c>
      <c r="H164" s="176"/>
      <c r="I164" s="177"/>
      <c r="J164" s="369">
        <f>SUM(J154:J156,J158:J159,J161:J162)</f>
        <v>0</v>
      </c>
      <c r="K164" s="531"/>
      <c r="L164" s="369">
        <f>SUM(L154:L156,L158:L159,L161:L162)</f>
        <v>0</v>
      </c>
      <c r="M164" s="402"/>
    </row>
    <row r="165" spans="1:13" s="13" customFormat="1" ht="24" customHeight="1" x14ac:dyDescent="0.2">
      <c r="A165" s="370"/>
      <c r="B165" s="84"/>
      <c r="C165" s="84"/>
      <c r="D165" s="84"/>
      <c r="E165" s="84"/>
      <c r="F165" s="84"/>
      <c r="G165" s="84"/>
      <c r="H165" s="84"/>
      <c r="I165" s="84"/>
      <c r="J165" s="367"/>
      <c r="K165" s="84"/>
      <c r="L165" s="367"/>
      <c r="M165" s="374"/>
    </row>
    <row r="166" spans="1:13" s="13" customFormat="1" ht="24" customHeight="1" x14ac:dyDescent="0.2">
      <c r="A166" s="370"/>
      <c r="B166" s="733" t="s">
        <v>468</v>
      </c>
      <c r="C166" s="733"/>
      <c r="D166" s="733"/>
      <c r="E166" s="733"/>
      <c r="F166" s="733"/>
      <c r="G166" s="733"/>
      <c r="H166" s="733"/>
      <c r="I166" s="733"/>
      <c r="J166" s="733"/>
      <c r="K166" s="733"/>
      <c r="L166" s="733"/>
      <c r="M166" s="734"/>
    </row>
    <row r="167" spans="1:13" s="13" customFormat="1" ht="24" customHeight="1" x14ac:dyDescent="0.2">
      <c r="A167" s="370"/>
      <c r="B167" s="84"/>
      <c r="C167" s="601" t="s">
        <v>83</v>
      </c>
      <c r="D167" s="601"/>
      <c r="E167" s="601"/>
      <c r="F167" s="601"/>
      <c r="G167" s="601"/>
      <c r="H167" s="601"/>
      <c r="I167" s="84"/>
      <c r="J167" s="526">
        <f>'Entrate Cassa'!$C$41</f>
        <v>0</v>
      </c>
      <c r="K167" s="530"/>
      <c r="L167" s="526">
        <f>'Uscite Cassa'!$C$49+'Uscite Banca'!C46</f>
        <v>0</v>
      </c>
      <c r="M167" s="374"/>
    </row>
    <row r="168" spans="1:13" s="13" customFormat="1" ht="24" customHeight="1" x14ac:dyDescent="0.2">
      <c r="A168" s="370"/>
      <c r="B168" s="84"/>
      <c r="C168" s="601" t="s">
        <v>84</v>
      </c>
      <c r="D168" s="601"/>
      <c r="E168" s="601"/>
      <c r="F168" s="601"/>
      <c r="G168" s="601"/>
      <c r="H168" s="601"/>
      <c r="I168" s="84"/>
      <c r="J168" s="527">
        <f>'Entrate Cassa'!$C$42</f>
        <v>0</v>
      </c>
      <c r="K168" s="530"/>
      <c r="L168" s="527">
        <f>'Uscite Cassa'!$C$50+'Uscite Banca'!C47</f>
        <v>0</v>
      </c>
      <c r="M168" s="374"/>
    </row>
    <row r="169" spans="1:13" s="13" customFormat="1" ht="24" customHeight="1" x14ac:dyDescent="0.2">
      <c r="A169" s="370"/>
      <c r="B169" s="84"/>
      <c r="C169" s="601" t="s">
        <v>85</v>
      </c>
      <c r="D169" s="601"/>
      <c r="E169" s="601"/>
      <c r="F169" s="601"/>
      <c r="G169" s="601"/>
      <c r="H169" s="601"/>
      <c r="I169" s="84"/>
      <c r="J169" s="527">
        <f>'Entrate Cassa'!$C$43</f>
        <v>0</v>
      </c>
      <c r="K169" s="530"/>
      <c r="L169" s="527">
        <f>'Uscite Cassa'!$C$51+'Uscite Banca'!C48</f>
        <v>0</v>
      </c>
      <c r="M169" s="374"/>
    </row>
    <row r="170" spans="1:13" s="13" customFormat="1" ht="24" customHeight="1" x14ac:dyDescent="0.2">
      <c r="A170" s="370"/>
      <c r="B170" s="84"/>
      <c r="C170" s="84" t="s">
        <v>491</v>
      </c>
      <c r="D170" s="84"/>
      <c r="E170" s="84"/>
      <c r="F170" s="84"/>
      <c r="G170" s="84"/>
      <c r="H170" s="84"/>
      <c r="I170" s="84"/>
      <c r="J170" s="527">
        <f>'Entrate Cassa'!$C$44</f>
        <v>0</v>
      </c>
      <c r="K170" s="530"/>
      <c r="L170" s="528">
        <f>'Uscite Cassa'!$C$52+'Uscite Banca'!C49</f>
        <v>0</v>
      </c>
      <c r="M170" s="374"/>
    </row>
    <row r="171" spans="1:13" s="13" customFormat="1" ht="24" customHeight="1" x14ac:dyDescent="0.2">
      <c r="A171" s="370"/>
      <c r="B171" s="84"/>
      <c r="C171" s="161"/>
      <c r="D171" s="161"/>
      <c r="E171" s="161"/>
      <c r="F171" s="161"/>
      <c r="G171" s="161"/>
      <c r="H171" s="161"/>
      <c r="I171" s="84"/>
      <c r="J171" s="366"/>
      <c r="K171" s="530"/>
      <c r="L171" s="366"/>
      <c r="M171" s="374"/>
    </row>
    <row r="172" spans="1:13" s="13" customFormat="1" ht="24" customHeight="1" x14ac:dyDescent="0.2">
      <c r="A172" s="370"/>
      <c r="B172" s="84"/>
      <c r="C172" s="84"/>
      <c r="D172" s="84"/>
      <c r="E172" s="84"/>
      <c r="F172" s="174" t="s">
        <v>86</v>
      </c>
      <c r="G172" s="175" t="s">
        <v>87</v>
      </c>
      <c r="H172" s="176"/>
      <c r="I172" s="177"/>
      <c r="J172" s="369">
        <f>SUM(J167:J170)</f>
        <v>0</v>
      </c>
      <c r="K172" s="531"/>
      <c r="L172" s="369">
        <f>SUM(L167:L170)</f>
        <v>0</v>
      </c>
      <c r="M172" s="402"/>
    </row>
    <row r="173" spans="1:13" s="13" customFormat="1" ht="24" customHeight="1" thickBot="1" x14ac:dyDescent="0.25">
      <c r="A173" s="370"/>
      <c r="B173" s="84"/>
      <c r="C173" s="84"/>
      <c r="D173" s="84"/>
      <c r="E173" s="84"/>
      <c r="F173" s="84"/>
      <c r="G173" s="84"/>
      <c r="H173" s="84"/>
      <c r="I173" s="84"/>
      <c r="J173" s="532"/>
      <c r="K173" s="530"/>
      <c r="L173" s="532"/>
      <c r="M173" s="374"/>
    </row>
    <row r="174" spans="1:13" s="13" customFormat="1" ht="24" customHeight="1" thickBot="1" x14ac:dyDescent="0.25">
      <c r="A174" s="370"/>
      <c r="B174" s="84"/>
      <c r="C174" s="173"/>
      <c r="D174" s="173"/>
      <c r="E174" s="178" t="s">
        <v>88</v>
      </c>
      <c r="F174" s="751" t="s">
        <v>89</v>
      </c>
      <c r="G174" s="752"/>
      <c r="H174" s="752"/>
      <c r="I174" s="752"/>
      <c r="J174" s="392">
        <f>SUM(J164,J172)</f>
        <v>0</v>
      </c>
      <c r="K174" s="188"/>
      <c r="L174" s="403">
        <f>SUM(L164,L172)</f>
        <v>0</v>
      </c>
      <c r="M174" s="402"/>
    </row>
    <row r="175" spans="1:13" s="13" customFormat="1" ht="24" customHeight="1" x14ac:dyDescent="0.2">
      <c r="A175" s="370"/>
      <c r="B175" s="84"/>
      <c r="C175" s="173"/>
      <c r="D175" s="173"/>
      <c r="E175" s="601"/>
      <c r="F175" s="601"/>
      <c r="G175" s="601"/>
      <c r="H175" s="601"/>
      <c r="I175" s="601"/>
      <c r="J175" s="601"/>
      <c r="K175" s="172"/>
      <c r="L175" s="161"/>
      <c r="M175" s="374"/>
    </row>
    <row r="176" spans="1:13" s="13" customFormat="1" ht="24" customHeight="1" thickBot="1" x14ac:dyDescent="0.25">
      <c r="A176" s="370"/>
      <c r="B176" s="84"/>
      <c r="C176" s="173"/>
      <c r="D176" s="173"/>
      <c r="E176" s="601"/>
      <c r="F176" s="601"/>
      <c r="G176" s="601"/>
      <c r="H176" s="601"/>
      <c r="I176" s="601"/>
      <c r="J176" s="601"/>
      <c r="K176" s="172"/>
      <c r="L176" s="161"/>
      <c r="M176" s="374"/>
    </row>
    <row r="177" spans="1:13" s="13" customFormat="1" ht="24" customHeight="1" thickBot="1" x14ac:dyDescent="0.25">
      <c r="A177" s="370"/>
      <c r="B177" s="84"/>
      <c r="C177" s="173"/>
      <c r="D177" s="173"/>
      <c r="E177" s="178" t="s">
        <v>436</v>
      </c>
      <c r="F177" s="753" t="str">
        <f>CONCATENATE("AVANZO (o DISAVANZO) di GESTIONE ",Testata!I4," (A3+B3)")</f>
        <v>AVANZO (o DISAVANZO) di GESTIONE 2025 (A3+B3)</v>
      </c>
      <c r="G177" s="753"/>
      <c r="H177" s="753"/>
      <c r="I177" s="753"/>
      <c r="J177" s="753"/>
      <c r="K177" s="754"/>
      <c r="L177" s="404">
        <f>SUM(L144,J174-L174)</f>
        <v>0</v>
      </c>
      <c r="M177" s="374"/>
    </row>
    <row r="178" spans="1:13" s="13" customFormat="1" ht="69.75" customHeight="1" thickBot="1" x14ac:dyDescent="0.25">
      <c r="A178" s="379"/>
      <c r="B178" s="87"/>
      <c r="C178" s="87"/>
      <c r="D178" s="87"/>
      <c r="E178" s="87"/>
      <c r="F178" s="87"/>
      <c r="G178" s="87"/>
      <c r="H178" s="87"/>
      <c r="I178" s="405"/>
      <c r="J178" s="87"/>
      <c r="K178" s="87"/>
      <c r="L178" s="406"/>
      <c r="M178" s="380"/>
    </row>
    <row r="179" spans="1:13" s="13" customFormat="1" ht="24" customHeight="1" x14ac:dyDescent="0.2">
      <c r="A179" s="396"/>
      <c r="B179" s="397"/>
      <c r="C179" s="397"/>
      <c r="D179" s="397"/>
      <c r="E179" s="397"/>
      <c r="F179" s="397"/>
      <c r="G179" s="397"/>
      <c r="H179" s="397"/>
      <c r="I179" s="397"/>
      <c r="J179" s="397"/>
      <c r="K179" s="397"/>
      <c r="L179" s="397"/>
      <c r="M179" s="398"/>
    </row>
    <row r="180" spans="1:13" s="13" customFormat="1" ht="28.5" customHeight="1" x14ac:dyDescent="0.2">
      <c r="A180" s="710" t="str">
        <f>CONCATENATE("RENDICONTO di GESTIONE ANNO ",Testata!I4)</f>
        <v>RENDICONTO di GESTIONE ANNO 2025</v>
      </c>
      <c r="B180" s="711"/>
      <c r="C180" s="711"/>
      <c r="D180" s="711"/>
      <c r="E180" s="711"/>
      <c r="F180" s="711"/>
      <c r="G180" s="711"/>
      <c r="H180" s="711"/>
      <c r="I180" s="711"/>
      <c r="J180" s="711"/>
      <c r="K180" s="711"/>
      <c r="L180" s="711"/>
      <c r="M180" s="712"/>
    </row>
    <row r="181" spans="1:13" s="13" customFormat="1" ht="12.75" customHeight="1" x14ac:dyDescent="0.2">
      <c r="A181" s="370"/>
      <c r="B181" s="530"/>
      <c r="C181" s="530"/>
      <c r="D181" s="530"/>
      <c r="E181" s="530"/>
      <c r="F181" s="530"/>
      <c r="G181" s="530"/>
      <c r="H181" s="530"/>
      <c r="I181" s="530"/>
      <c r="J181" s="530"/>
      <c r="K181" s="530"/>
      <c r="L181" s="543"/>
      <c r="M181" s="374"/>
    </row>
    <row r="182" spans="1:13" s="13" customFormat="1" ht="12" customHeight="1" x14ac:dyDescent="0.2">
      <c r="A182" s="370"/>
      <c r="B182" s="530"/>
      <c r="C182" s="530"/>
      <c r="D182" s="530"/>
      <c r="E182" s="530"/>
      <c r="F182" s="544"/>
      <c r="G182" s="530"/>
      <c r="H182" s="530"/>
      <c r="I182" s="530"/>
      <c r="J182" s="188"/>
      <c r="K182" s="545"/>
      <c r="L182" s="407"/>
      <c r="M182" s="374"/>
    </row>
    <row r="183" spans="1:13" s="13" customFormat="1" ht="12.75" customHeight="1" thickBot="1" x14ac:dyDescent="0.25">
      <c r="A183" s="370"/>
      <c r="B183" s="530"/>
      <c r="C183" s="530"/>
      <c r="D183" s="530"/>
      <c r="E183" s="530"/>
      <c r="F183" s="530"/>
      <c r="G183" s="530"/>
      <c r="H183" s="530"/>
      <c r="I183" s="530"/>
      <c r="J183" s="530"/>
      <c r="K183" s="530"/>
      <c r="L183" s="543"/>
      <c r="M183" s="374"/>
    </row>
    <row r="184" spans="1:13" s="13" customFormat="1" ht="22.5" customHeight="1" thickBot="1" x14ac:dyDescent="0.25">
      <c r="A184" s="370"/>
      <c r="B184" s="546"/>
      <c r="C184" s="530"/>
      <c r="D184" s="530"/>
      <c r="E184" s="544"/>
      <c r="F184" s="547" t="s">
        <v>92</v>
      </c>
      <c r="G184" s="741" t="str">
        <f>CONCATENATE("AVANZO (o DISAVANZO) di GESTIONE ",Testata!I4," (C)")</f>
        <v>AVANZO (o DISAVANZO) di GESTIONE 2025 (C)</v>
      </c>
      <c r="H184" s="742"/>
      <c r="I184" s="742"/>
      <c r="J184" s="742"/>
      <c r="K184" s="742"/>
      <c r="L184" s="404">
        <f>L177</f>
        <v>0</v>
      </c>
      <c r="M184" s="374"/>
    </row>
    <row r="185" spans="1:13" s="13" customFormat="1" ht="48" customHeight="1" thickBot="1" x14ac:dyDescent="0.25">
      <c r="A185" s="370"/>
      <c r="B185" s="546"/>
      <c r="C185" s="530"/>
      <c r="D185" s="530"/>
      <c r="E185" s="544"/>
      <c r="F185" s="548"/>
      <c r="G185" s="549"/>
      <c r="H185" s="549"/>
      <c r="I185" s="549"/>
      <c r="J185" s="549"/>
      <c r="K185" s="549"/>
      <c r="L185" s="408"/>
      <c r="M185" s="374"/>
    </row>
    <row r="186" spans="1:13" s="13" customFormat="1" ht="24" customHeight="1" thickBot="1" x14ac:dyDescent="0.25">
      <c r="A186" s="370"/>
      <c r="B186" s="530"/>
      <c r="C186" s="530"/>
      <c r="D186" s="530"/>
      <c r="E186" s="530"/>
      <c r="F186" s="550" t="s">
        <v>95</v>
      </c>
      <c r="G186" s="735" t="str">
        <f>CONCATENATE("ANNO ",IF(""&amp;Testata!I4&lt;&gt;"",(Testata!I4-1),"PRECEDENTE"))</f>
        <v>ANNO 2024</v>
      </c>
      <c r="H186" s="736"/>
      <c r="I186" s="737"/>
      <c r="J186" s="530"/>
      <c r="K186" s="530"/>
      <c r="L186" s="530"/>
      <c r="M186" s="374"/>
    </row>
    <row r="187" spans="1:13" s="13" customFormat="1" ht="29.25" customHeight="1" x14ac:dyDescent="0.2">
      <c r="A187" s="370"/>
      <c r="B187" s="530"/>
      <c r="C187" s="530"/>
      <c r="D187" s="530"/>
      <c r="E187" s="530"/>
      <c r="F187" s="548"/>
      <c r="G187" s="548"/>
      <c r="H187" s="548"/>
      <c r="I187" s="548"/>
      <c r="J187" s="551"/>
      <c r="K187" s="530"/>
      <c r="L187" s="530"/>
      <c r="M187" s="374"/>
    </row>
    <row r="188" spans="1:13" s="13" customFormat="1" ht="24" customHeight="1" x14ac:dyDescent="0.2">
      <c r="A188" s="370"/>
      <c r="B188" s="530"/>
      <c r="C188" s="530"/>
      <c r="D188" s="530"/>
      <c r="E188" s="552" t="s">
        <v>224</v>
      </c>
      <c r="F188" s="738" t="str">
        <f>CONCATENATE("AVANZO DI GESTIONE ",IF(""&amp;Testata!I4&lt;&gt;"",(Testata!I4-1),"")," (+)")</f>
        <v>AVANZO DI GESTIONE 2024 (+)</v>
      </c>
      <c r="G188" s="739"/>
      <c r="H188" s="740"/>
      <c r="I188" s="548"/>
      <c r="J188" s="533">
        <f>IF(Testata!I8+Testata!I10 &gt; 0, Testata!I8+Testata!I10, 0)</f>
        <v>0</v>
      </c>
      <c r="K188" s="553"/>
      <c r="L188" s="530"/>
      <c r="M188" s="374"/>
    </row>
    <row r="189" spans="1:13" s="13" customFormat="1" ht="27.75" customHeight="1" x14ac:dyDescent="0.2">
      <c r="A189" s="370"/>
      <c r="B189" s="530"/>
      <c r="C189" s="530"/>
      <c r="D189" s="530"/>
      <c r="E189" s="530"/>
      <c r="F189" s="548"/>
      <c r="G189" s="548"/>
      <c r="H189" s="548"/>
      <c r="I189" s="548"/>
      <c r="J189" s="530"/>
      <c r="K189" s="551"/>
      <c r="L189" s="530"/>
      <c r="M189" s="374"/>
    </row>
    <row r="190" spans="1:13" s="13" customFormat="1" ht="24" customHeight="1" x14ac:dyDescent="0.2">
      <c r="A190" s="370"/>
      <c r="B190" s="530"/>
      <c r="C190" s="530"/>
      <c r="D190" s="530"/>
      <c r="E190" s="552" t="s">
        <v>225</v>
      </c>
      <c r="F190" s="748" t="str">
        <f>CONCATENATE("DISAVANZO DI GESTIONE ",IF(""&amp;Testata!I4&lt;&gt;"",(Testata!I4-1),"")," (-)")</f>
        <v>DISAVANZO DI GESTIONE 2024 (-)</v>
      </c>
      <c r="G190" s="749"/>
      <c r="H190" s="749"/>
      <c r="I190" s="750"/>
      <c r="J190" s="530"/>
      <c r="K190" s="499">
        <f>IF(Testata!I8+Testata!I10 &lt;= 0, Testata!I8+Testata!I10, 0)</f>
        <v>0</v>
      </c>
      <c r="L190" s="553"/>
      <c r="M190" s="374"/>
    </row>
    <row r="191" spans="1:13" s="13" customFormat="1" ht="39" customHeight="1" thickBot="1" x14ac:dyDescent="0.25">
      <c r="A191" s="370"/>
      <c r="B191" s="530"/>
      <c r="C191" s="530"/>
      <c r="D191" s="530"/>
      <c r="E191" s="544"/>
      <c r="F191" s="544"/>
      <c r="G191" s="548"/>
      <c r="H191" s="548"/>
      <c r="I191" s="548"/>
      <c r="J191" s="530"/>
      <c r="K191" s="554"/>
      <c r="L191" s="530"/>
      <c r="M191" s="374"/>
    </row>
    <row r="192" spans="1:13" s="13" customFormat="1" ht="22.5" customHeight="1" thickBot="1" x14ac:dyDescent="0.25">
      <c r="A192" s="370"/>
      <c r="B192" s="530"/>
      <c r="C192" s="530"/>
      <c r="D192" s="530"/>
      <c r="E192" s="544"/>
      <c r="F192" s="547" t="s">
        <v>97</v>
      </c>
      <c r="G192" s="746" t="str">
        <f>CONCATENATE("SALDO ATTIVO o PASSIVO ",Testata!I4," (D+E1-E2)")</f>
        <v>SALDO ATTIVO o PASSIVO 2025 (D+E1-E2)</v>
      </c>
      <c r="H192" s="746"/>
      <c r="I192" s="746"/>
      <c r="J192" s="746"/>
      <c r="K192" s="747"/>
      <c r="L192" s="404">
        <f>SUM(L184+J188+K190)</f>
        <v>0</v>
      </c>
      <c r="M192" s="374"/>
    </row>
    <row r="193" spans="1:13" s="13" customFormat="1" ht="79.5" customHeight="1" thickBot="1" x14ac:dyDescent="0.25">
      <c r="A193" s="370"/>
      <c r="B193" s="530"/>
      <c r="C193" s="530"/>
      <c r="D193" s="530"/>
      <c r="E193" s="530"/>
      <c r="F193" s="548"/>
      <c r="G193" s="548"/>
      <c r="H193" s="548"/>
      <c r="I193" s="548"/>
      <c r="J193" s="530"/>
      <c r="K193" s="530"/>
      <c r="L193" s="530"/>
      <c r="M193" s="374"/>
    </row>
    <row r="194" spans="1:13" s="13" customFormat="1" ht="31.5" customHeight="1" x14ac:dyDescent="0.2">
      <c r="A194" s="387"/>
      <c r="B194" s="755" t="s">
        <v>482</v>
      </c>
      <c r="C194" s="755"/>
      <c r="D194" s="755"/>
      <c r="E194" s="755"/>
      <c r="F194" s="755"/>
      <c r="G194" s="755"/>
      <c r="H194" s="755"/>
      <c r="I194" s="755"/>
      <c r="J194" s="755"/>
      <c r="K194" s="755"/>
      <c r="L194" s="755"/>
      <c r="M194" s="391"/>
    </row>
    <row r="195" spans="1:13" s="13" customFormat="1" ht="34.5" customHeight="1" thickBot="1" x14ac:dyDescent="0.25">
      <c r="A195" s="379"/>
      <c r="B195" s="555"/>
      <c r="C195" s="556"/>
      <c r="D195" s="556"/>
      <c r="E195" s="556" t="s">
        <v>483</v>
      </c>
      <c r="F195" s="556"/>
      <c r="G195" s="556"/>
      <c r="H195" s="556"/>
      <c r="I195" s="556"/>
      <c r="J195" s="556"/>
      <c r="K195" s="556"/>
      <c r="L195" s="556"/>
      <c r="M195" s="380"/>
    </row>
    <row r="196" spans="1:13" s="13" customFormat="1" ht="322.5" customHeight="1" thickBot="1" x14ac:dyDescent="0.25">
      <c r="A196" s="379"/>
      <c r="B196" s="557"/>
      <c r="C196" s="557"/>
      <c r="D196" s="557"/>
      <c r="E196" s="557"/>
      <c r="F196" s="557"/>
      <c r="G196" s="557"/>
      <c r="H196" s="557"/>
      <c r="I196" s="557"/>
      <c r="J196" s="557"/>
      <c r="K196" s="557"/>
      <c r="L196" s="557"/>
      <c r="M196" s="380"/>
    </row>
    <row r="197" spans="1:13" s="13" customFormat="1" ht="24" customHeight="1" x14ac:dyDescent="0.2">
      <c r="A197" s="396"/>
      <c r="B197" s="397"/>
      <c r="C197" s="397"/>
      <c r="D197" s="397"/>
      <c r="E197" s="397"/>
      <c r="F197" s="397"/>
      <c r="G197" s="397"/>
      <c r="H197" s="397"/>
      <c r="I197" s="397"/>
      <c r="J197" s="397"/>
      <c r="K197" s="397"/>
      <c r="L197" s="397"/>
      <c r="M197" s="398"/>
    </row>
    <row r="198" spans="1:13" s="13" customFormat="1" ht="28.5" customHeight="1" x14ac:dyDescent="0.2">
      <c r="A198" s="743" t="str">
        <f>CONCATENATE("SITUAZIONE PATRIMONIALE AL 31 DICEMBRE ",Testata!I4)</f>
        <v>SITUAZIONE PATRIMONIALE AL 31 DICEMBRE 2025</v>
      </c>
      <c r="B198" s="744"/>
      <c r="C198" s="744"/>
      <c r="D198" s="744"/>
      <c r="E198" s="744"/>
      <c r="F198" s="744"/>
      <c r="G198" s="744"/>
      <c r="H198" s="744"/>
      <c r="I198" s="744"/>
      <c r="J198" s="744"/>
      <c r="K198" s="744"/>
      <c r="L198" s="744"/>
      <c r="M198" s="745"/>
    </row>
    <row r="199" spans="1:13" s="13" customFormat="1" x14ac:dyDescent="0.2">
      <c r="A199" s="410"/>
      <c r="B199" s="182"/>
      <c r="C199" s="182"/>
      <c r="D199" s="182"/>
      <c r="E199" s="182"/>
      <c r="F199" s="182"/>
      <c r="G199" s="182"/>
      <c r="H199" s="182"/>
      <c r="I199" s="182"/>
      <c r="J199" s="411"/>
      <c r="K199" s="182"/>
      <c r="L199" s="411"/>
      <c r="M199" s="373"/>
    </row>
    <row r="200" spans="1:13" s="13" customFormat="1" ht="21" customHeight="1" x14ac:dyDescent="0.2">
      <c r="A200" s="370"/>
      <c r="B200" s="86"/>
      <c r="C200" s="86"/>
      <c r="D200" s="86"/>
      <c r="E200" s="86"/>
      <c r="F200" s="86"/>
      <c r="G200" s="86"/>
      <c r="H200" s="86"/>
      <c r="I200" s="86"/>
      <c r="J200" s="412" t="s">
        <v>93</v>
      </c>
      <c r="K200" s="413"/>
      <c r="L200" s="412" t="s">
        <v>94</v>
      </c>
      <c r="M200" s="374"/>
    </row>
    <row r="201" spans="1:13" s="13" customFormat="1" ht="9" customHeight="1" thickBot="1" x14ac:dyDescent="0.25">
      <c r="A201" s="410"/>
      <c r="B201" s="84"/>
      <c r="C201" s="84"/>
      <c r="D201" s="84"/>
      <c r="E201" s="84"/>
      <c r="F201" s="84"/>
      <c r="G201" s="84"/>
      <c r="H201" s="84"/>
      <c r="I201" s="84"/>
      <c r="J201" s="367"/>
      <c r="K201" s="84"/>
      <c r="L201" s="367"/>
      <c r="M201" s="373"/>
    </row>
    <row r="202" spans="1:13" s="13" customFormat="1" ht="18.75" customHeight="1" thickBot="1" x14ac:dyDescent="0.25">
      <c r="A202" s="370"/>
      <c r="B202" s="171"/>
      <c r="C202" s="84"/>
      <c r="D202" s="84"/>
      <c r="E202" s="167" t="s">
        <v>101</v>
      </c>
      <c r="F202" s="640" t="s">
        <v>96</v>
      </c>
      <c r="G202" s="640"/>
      <c r="H202" s="640"/>
      <c r="I202" s="84"/>
      <c r="J202" s="508">
        <f xml:space="preserve"> 'Registro Cassa'!J1500</f>
        <v>0</v>
      </c>
      <c r="K202" s="415" t="s">
        <v>428</v>
      </c>
      <c r="L202" s="384"/>
      <c r="M202" s="374"/>
    </row>
    <row r="203" spans="1:13" s="13" customFormat="1" ht="9" customHeight="1" x14ac:dyDescent="0.2">
      <c r="A203" s="416"/>
      <c r="B203" s="86"/>
      <c r="C203" s="86"/>
      <c r="D203" s="86"/>
      <c r="E203" s="86"/>
      <c r="F203" s="86"/>
      <c r="G203" s="86"/>
      <c r="H203" s="86"/>
      <c r="I203" s="86"/>
      <c r="J203" s="417"/>
      <c r="K203" s="86"/>
      <c r="L203" s="417"/>
      <c r="M203" s="374"/>
    </row>
    <row r="204" spans="1:13" s="13" customFormat="1" ht="9" customHeight="1" thickBot="1" x14ac:dyDescent="0.25">
      <c r="A204" s="370"/>
      <c r="B204" s="84"/>
      <c r="C204" s="84"/>
      <c r="D204" s="84"/>
      <c r="E204" s="84"/>
      <c r="F204" s="84"/>
      <c r="G204" s="84"/>
      <c r="H204" s="84"/>
      <c r="I204" s="84"/>
      <c r="J204" s="368"/>
      <c r="K204" s="84"/>
      <c r="L204" s="368"/>
      <c r="M204" s="374"/>
    </row>
    <row r="205" spans="1:13" s="13" customFormat="1" ht="18.75" customHeight="1" thickBot="1" x14ac:dyDescent="0.25">
      <c r="A205" s="370"/>
      <c r="B205" s="171"/>
      <c r="C205" s="84"/>
      <c r="D205" s="84"/>
      <c r="E205" s="167" t="s">
        <v>103</v>
      </c>
      <c r="F205" s="640" t="s">
        <v>98</v>
      </c>
      <c r="G205" s="640"/>
      <c r="H205" s="640"/>
      <c r="I205" s="84"/>
      <c r="J205" s="368"/>
      <c r="K205" s="84"/>
      <c r="L205" s="368"/>
      <c r="M205" s="374"/>
    </row>
    <row r="206" spans="1:13" s="13" customFormat="1" ht="12.75" customHeight="1" x14ac:dyDescent="0.2">
      <c r="A206" s="370"/>
      <c r="B206" s="84"/>
      <c r="C206" s="84"/>
      <c r="D206" s="84"/>
      <c r="E206" s="84"/>
      <c r="F206" s="84"/>
      <c r="G206" s="84"/>
      <c r="H206" s="84"/>
      <c r="I206" s="84"/>
      <c r="J206" s="368"/>
      <c r="K206" s="84"/>
      <c r="L206" s="368"/>
      <c r="M206" s="374"/>
    </row>
    <row r="207" spans="1:13" s="13" customFormat="1" ht="27.75" customHeight="1" x14ac:dyDescent="0.2">
      <c r="A207" s="370"/>
      <c r="B207" s="84"/>
      <c r="C207" s="84"/>
      <c r="D207" s="84"/>
      <c r="E207" s="767" t="s">
        <v>99</v>
      </c>
      <c r="F207" s="768"/>
      <c r="G207" s="769" t="s">
        <v>100</v>
      </c>
      <c r="H207" s="770"/>
      <c r="I207" s="418"/>
      <c r="J207" s="368"/>
      <c r="K207" s="84"/>
      <c r="L207" s="368"/>
      <c r="M207" s="374"/>
    </row>
    <row r="208" spans="1:13" s="13" customFormat="1" ht="16.5" customHeight="1" x14ac:dyDescent="0.2">
      <c r="A208" s="370"/>
      <c r="B208" s="84"/>
      <c r="C208" s="179"/>
      <c r="D208" s="180">
        <v>1</v>
      </c>
      <c r="E208" s="771"/>
      <c r="F208" s="772"/>
      <c r="G208" s="773"/>
      <c r="H208" s="774"/>
      <c r="I208" s="415" t="s">
        <v>177</v>
      </c>
      <c r="J208" s="508">
        <f xml:space="preserve"> 'Registro Banca'!J1010</f>
        <v>0</v>
      </c>
      <c r="K208" s="415"/>
      <c r="L208" s="509"/>
      <c r="M208" s="374"/>
    </row>
    <row r="209" spans="1:13" s="13" customFormat="1" ht="16.5" customHeight="1" x14ac:dyDescent="0.2">
      <c r="A209" s="370"/>
      <c r="B209" s="84"/>
      <c r="C209" s="179"/>
      <c r="D209" s="180">
        <v>2</v>
      </c>
      <c r="E209" s="763"/>
      <c r="F209" s="764"/>
      <c r="G209" s="765"/>
      <c r="H209" s="766"/>
      <c r="I209" s="415" t="s">
        <v>177</v>
      </c>
      <c r="J209" s="414">
        <v>0</v>
      </c>
      <c r="K209" s="415" t="s">
        <v>268</v>
      </c>
      <c r="L209" s="414">
        <v>0</v>
      </c>
      <c r="M209" s="374"/>
    </row>
    <row r="210" spans="1:13" s="13" customFormat="1" ht="16.5" customHeight="1" x14ac:dyDescent="0.2">
      <c r="A210" s="370"/>
      <c r="B210" s="84"/>
      <c r="C210" s="179"/>
      <c r="D210" s="180">
        <v>3</v>
      </c>
      <c r="E210" s="763"/>
      <c r="F210" s="764"/>
      <c r="G210" s="765"/>
      <c r="H210" s="766"/>
      <c r="I210" s="415" t="s">
        <v>177</v>
      </c>
      <c r="J210" s="414">
        <v>0</v>
      </c>
      <c r="K210" s="415" t="s">
        <v>268</v>
      </c>
      <c r="L210" s="414">
        <v>0</v>
      </c>
      <c r="M210" s="374"/>
    </row>
    <row r="211" spans="1:13" s="13" customFormat="1" ht="9" customHeight="1" x14ac:dyDescent="0.2">
      <c r="A211" s="370"/>
      <c r="B211" s="84"/>
      <c r="C211" s="84"/>
      <c r="D211" s="84"/>
      <c r="E211" s="84"/>
      <c r="F211" s="84"/>
      <c r="G211" s="84"/>
      <c r="H211" s="84"/>
      <c r="I211" s="84"/>
      <c r="J211" s="368"/>
      <c r="K211" s="84"/>
      <c r="L211" s="368"/>
      <c r="M211" s="374"/>
    </row>
    <row r="212" spans="1:13" s="13" customFormat="1" ht="15" customHeight="1" x14ac:dyDescent="0.2">
      <c r="A212" s="370"/>
      <c r="B212" s="84"/>
      <c r="C212" s="84"/>
      <c r="D212" s="84"/>
      <c r="E212" s="84"/>
      <c r="F212" s="84"/>
      <c r="G212" s="84"/>
      <c r="H212" s="84"/>
      <c r="I212" s="183" t="s">
        <v>105</v>
      </c>
      <c r="J212" s="419">
        <f>SUM(J208:J210)</f>
        <v>0</v>
      </c>
      <c r="K212" s="84"/>
      <c r="L212" s="420">
        <f>SUM(L209:L210)</f>
        <v>0</v>
      </c>
      <c r="M212" s="402"/>
    </row>
    <row r="213" spans="1:13" s="13" customFormat="1" ht="9" customHeight="1" x14ac:dyDescent="0.2">
      <c r="A213" s="370"/>
      <c r="B213" s="84"/>
      <c r="C213" s="84"/>
      <c r="D213" s="84"/>
      <c r="E213" s="84"/>
      <c r="F213" s="84"/>
      <c r="G213" s="84"/>
      <c r="H213" s="84"/>
      <c r="I213" s="184"/>
      <c r="J213" s="407"/>
      <c r="K213" s="84"/>
      <c r="L213" s="407"/>
      <c r="M213" s="374"/>
    </row>
    <row r="214" spans="1:13" s="13" customFormat="1" ht="15" customHeight="1" x14ac:dyDescent="0.2">
      <c r="A214" s="370"/>
      <c r="B214" s="84"/>
      <c r="C214" s="84"/>
      <c r="D214" s="84"/>
      <c r="E214" s="84"/>
      <c r="F214" s="84"/>
      <c r="G214" s="84"/>
      <c r="H214" s="84"/>
      <c r="I214" s="185" t="s">
        <v>273</v>
      </c>
      <c r="J214" s="419">
        <f>SUM(J202+J212-L212)</f>
        <v>0</v>
      </c>
      <c r="K214" s="84"/>
      <c r="L214" s="407"/>
      <c r="M214" s="374"/>
    </row>
    <row r="215" spans="1:13" s="13" customFormat="1" ht="9" customHeight="1" thickBot="1" x14ac:dyDescent="0.25">
      <c r="A215" s="370"/>
      <c r="B215" s="84"/>
      <c r="C215" s="84"/>
      <c r="D215" s="84"/>
      <c r="E215" s="84"/>
      <c r="F215" s="84"/>
      <c r="G215" s="84"/>
      <c r="H215" s="84"/>
      <c r="I215" s="184"/>
      <c r="J215" s="407"/>
      <c r="K215" s="84"/>
      <c r="L215" s="407"/>
      <c r="M215" s="374"/>
    </row>
    <row r="216" spans="1:13" s="13" customFormat="1" ht="18.75" customHeight="1" thickBot="1" x14ac:dyDescent="0.25">
      <c r="A216" s="370"/>
      <c r="B216" s="84"/>
      <c r="C216" s="84"/>
      <c r="D216" s="84"/>
      <c r="E216" s="167" t="s">
        <v>103</v>
      </c>
      <c r="F216" s="729" t="s">
        <v>226</v>
      </c>
      <c r="G216" s="730"/>
      <c r="H216" s="731"/>
      <c r="I216" s="184"/>
      <c r="J216" s="407"/>
      <c r="K216" s="84"/>
      <c r="L216" s="407"/>
      <c r="M216" s="374"/>
    </row>
    <row r="217" spans="1:13" s="13" customFormat="1" ht="15.75" x14ac:dyDescent="0.2">
      <c r="A217" s="370"/>
      <c r="B217" s="84"/>
      <c r="C217" s="84"/>
      <c r="D217" s="84"/>
      <c r="E217" s="84"/>
      <c r="F217" s="84"/>
      <c r="G217" s="84"/>
      <c r="H217" s="84"/>
      <c r="I217" s="184"/>
      <c r="J217" s="407"/>
      <c r="K217" s="84"/>
      <c r="L217" s="407"/>
      <c r="M217" s="374"/>
    </row>
    <row r="218" spans="1:13" s="13" customFormat="1" ht="27.6" customHeight="1" x14ac:dyDescent="0.2">
      <c r="A218" s="370"/>
      <c r="B218" s="84"/>
      <c r="C218" s="84"/>
      <c r="D218" s="84"/>
      <c r="E218" s="767" t="s">
        <v>99</v>
      </c>
      <c r="F218" s="768"/>
      <c r="G218" s="769" t="s">
        <v>227</v>
      </c>
      <c r="H218" s="770"/>
      <c r="I218" s="184"/>
      <c r="J218" s="407"/>
      <c r="K218" s="84"/>
      <c r="L218" s="407"/>
      <c r="M218" s="374"/>
    </row>
    <row r="219" spans="1:13" s="13" customFormat="1" ht="16.5" customHeight="1" x14ac:dyDescent="0.2">
      <c r="A219" s="370"/>
      <c r="B219" s="84"/>
      <c r="C219" s="84"/>
      <c r="D219" s="180">
        <v>1</v>
      </c>
      <c r="E219" s="771"/>
      <c r="F219" s="772"/>
      <c r="G219" s="773"/>
      <c r="H219" s="774"/>
      <c r="I219" s="415" t="s">
        <v>177</v>
      </c>
      <c r="J219" s="414">
        <v>0</v>
      </c>
      <c r="K219" s="415" t="s">
        <v>177</v>
      </c>
      <c r="L219" s="407"/>
      <c r="M219" s="374"/>
    </row>
    <row r="220" spans="1:13" s="13" customFormat="1" ht="16.5" customHeight="1" x14ac:dyDescent="0.2">
      <c r="A220" s="370"/>
      <c r="B220" s="84"/>
      <c r="C220" s="84"/>
      <c r="D220" s="180">
        <v>2</v>
      </c>
      <c r="E220" s="763"/>
      <c r="F220" s="764"/>
      <c r="G220" s="765"/>
      <c r="H220" s="766"/>
      <c r="I220" s="415" t="s">
        <v>177</v>
      </c>
      <c r="J220" s="414">
        <v>0</v>
      </c>
      <c r="K220" s="415" t="s">
        <v>177</v>
      </c>
      <c r="L220" s="407"/>
      <c r="M220" s="374"/>
    </row>
    <row r="221" spans="1:13" s="13" customFormat="1" ht="9" customHeight="1" x14ac:dyDescent="0.2">
      <c r="A221" s="370"/>
      <c r="B221" s="84"/>
      <c r="C221" s="84"/>
      <c r="D221" s="181"/>
      <c r="E221" s="84"/>
      <c r="F221" s="84"/>
      <c r="G221" s="84"/>
      <c r="H221" s="84"/>
      <c r="I221" s="184"/>
      <c r="J221" s="409"/>
      <c r="K221" s="84"/>
      <c r="L221" s="407"/>
      <c r="M221" s="374"/>
    </row>
    <row r="222" spans="1:13" s="13" customFormat="1" ht="15" customHeight="1" x14ac:dyDescent="0.2">
      <c r="A222" s="370"/>
      <c r="B222" s="84"/>
      <c r="C222" s="84"/>
      <c r="D222" s="84"/>
      <c r="E222" s="84"/>
      <c r="F222" s="84"/>
      <c r="G222" s="84"/>
      <c r="H222" s="84"/>
      <c r="I222" s="183" t="s">
        <v>230</v>
      </c>
      <c r="J222" s="421">
        <f>SUM(J219:J220)</f>
        <v>0</v>
      </c>
      <c r="K222" s="84"/>
      <c r="L222" s="407"/>
      <c r="M222" s="374"/>
    </row>
    <row r="223" spans="1:13" s="13" customFormat="1" ht="9" customHeight="1" x14ac:dyDescent="0.2">
      <c r="A223" s="370"/>
      <c r="B223" s="86"/>
      <c r="C223" s="86"/>
      <c r="D223" s="86"/>
      <c r="E223" s="86"/>
      <c r="F223" s="86"/>
      <c r="G223" s="86"/>
      <c r="H223" s="86"/>
      <c r="I223" s="86"/>
      <c r="J223" s="422"/>
      <c r="K223" s="86"/>
      <c r="L223" s="422"/>
      <c r="M223" s="374"/>
    </row>
    <row r="224" spans="1:13" s="13" customFormat="1" ht="5.25" customHeight="1" x14ac:dyDescent="0.2">
      <c r="A224" s="370"/>
      <c r="B224" s="84"/>
      <c r="C224" s="84"/>
      <c r="D224" s="84"/>
      <c r="E224" s="84"/>
      <c r="F224" s="84"/>
      <c r="G224" s="84"/>
      <c r="H224" s="84"/>
      <c r="I224" s="84"/>
      <c r="J224" s="368"/>
      <c r="K224" s="84"/>
      <c r="L224" s="368"/>
      <c r="M224" s="374"/>
    </row>
    <row r="225" spans="1:13" s="13" customFormat="1" ht="5.25" customHeight="1" thickBot="1" x14ac:dyDescent="0.25">
      <c r="A225" s="370"/>
      <c r="B225" s="84"/>
      <c r="C225" s="84"/>
      <c r="D225" s="84"/>
      <c r="E225" s="84"/>
      <c r="F225" s="84"/>
      <c r="G225" s="84"/>
      <c r="H225" s="84"/>
      <c r="I225" s="84"/>
      <c r="J225" s="368"/>
      <c r="K225" s="84"/>
      <c r="L225" s="368"/>
      <c r="M225" s="374"/>
    </row>
    <row r="226" spans="1:13" s="13" customFormat="1" ht="18.75" customHeight="1" thickBot="1" x14ac:dyDescent="0.25">
      <c r="A226" s="370"/>
      <c r="B226" s="171"/>
      <c r="C226" s="171"/>
      <c r="D226" s="171"/>
      <c r="E226" s="167" t="s">
        <v>106</v>
      </c>
      <c r="F226" s="640" t="s">
        <v>102</v>
      </c>
      <c r="G226" s="640"/>
      <c r="H226" s="640"/>
      <c r="I226" s="84"/>
      <c r="J226" s="368"/>
      <c r="K226" s="84"/>
      <c r="L226" s="368"/>
      <c r="M226" s="374"/>
    </row>
    <row r="227" spans="1:13" s="13" customFormat="1" ht="16.5" customHeight="1" x14ac:dyDescent="0.2">
      <c r="A227" s="370"/>
      <c r="B227" s="171"/>
      <c r="C227" s="171"/>
      <c r="D227" s="171"/>
      <c r="E227" s="205"/>
      <c r="F227" s="208"/>
      <c r="G227" s="208"/>
      <c r="H227" s="208"/>
      <c r="I227" s="84"/>
      <c r="J227" s="368"/>
      <c r="K227" s="84"/>
      <c r="L227" s="368"/>
      <c r="M227" s="374"/>
    </row>
    <row r="228" spans="1:13" s="13" customFormat="1" ht="16.5" customHeight="1" x14ac:dyDescent="0.2">
      <c r="A228" s="370"/>
      <c r="B228" s="84"/>
      <c r="C228" s="84" t="s">
        <v>431</v>
      </c>
      <c r="D228" s="84"/>
      <c r="E228" s="84"/>
      <c r="F228" s="84"/>
      <c r="G228" s="84"/>
      <c r="H228" s="84"/>
      <c r="I228" s="161"/>
      <c r="J228" s="423">
        <v>0</v>
      </c>
      <c r="K228" s="415" t="s">
        <v>177</v>
      </c>
      <c r="L228" s="384"/>
      <c r="M228" s="374"/>
    </row>
    <row r="229" spans="1:13" s="13" customFormat="1" ht="16.5" customHeight="1" x14ac:dyDescent="0.2">
      <c r="A229" s="370"/>
      <c r="B229" s="84"/>
      <c r="C229" s="84" t="s">
        <v>430</v>
      </c>
      <c r="D229" s="84"/>
      <c r="E229" s="84"/>
      <c r="F229" s="84"/>
      <c r="G229" s="84"/>
      <c r="H229" s="84"/>
      <c r="I229" s="161"/>
      <c r="J229" s="423">
        <v>0</v>
      </c>
      <c r="K229" s="415" t="s">
        <v>177</v>
      </c>
      <c r="L229" s="384"/>
      <c r="M229" s="374"/>
    </row>
    <row r="230" spans="1:13" s="13" customFormat="1" ht="16.5" customHeight="1" x14ac:dyDescent="0.2">
      <c r="A230" s="370"/>
      <c r="B230" s="84"/>
      <c r="C230" s="84" t="s">
        <v>429</v>
      </c>
      <c r="D230" s="84"/>
      <c r="E230" s="84"/>
      <c r="F230" s="84"/>
      <c r="G230" s="84"/>
      <c r="H230" s="84"/>
      <c r="I230" s="84"/>
      <c r="J230" s="424">
        <v>0</v>
      </c>
      <c r="K230" s="415" t="s">
        <v>177</v>
      </c>
      <c r="L230" s="384"/>
      <c r="M230" s="374"/>
    </row>
    <row r="231" spans="1:13" s="13" customFormat="1" ht="16.5" customHeight="1" x14ac:dyDescent="0.2">
      <c r="A231" s="370"/>
      <c r="B231" s="84"/>
      <c r="C231" s="601" t="s">
        <v>275</v>
      </c>
      <c r="D231" s="601"/>
      <c r="E231" s="601"/>
      <c r="F231" s="601"/>
      <c r="G231" s="601"/>
      <c r="H231" s="601"/>
      <c r="I231" s="84"/>
      <c r="J231" s="424">
        <v>0</v>
      </c>
      <c r="K231" s="415" t="s">
        <v>177</v>
      </c>
      <c r="L231" s="384"/>
      <c r="M231" s="374"/>
    </row>
    <row r="232" spans="1:13" s="13" customFormat="1" ht="9" customHeight="1" x14ac:dyDescent="0.2">
      <c r="A232" s="370"/>
      <c r="B232" s="84"/>
      <c r="C232" s="84"/>
      <c r="D232" s="84"/>
      <c r="E232" s="84"/>
      <c r="F232" s="84"/>
      <c r="G232" s="84"/>
      <c r="H232" s="84"/>
      <c r="I232" s="84"/>
      <c r="J232" s="368"/>
      <c r="K232" s="84"/>
      <c r="L232" s="368"/>
      <c r="M232" s="374"/>
    </row>
    <row r="233" spans="1:13" s="13" customFormat="1" ht="16.5" customHeight="1" x14ac:dyDescent="0.2">
      <c r="A233" s="370"/>
      <c r="B233" s="84"/>
      <c r="C233" s="84"/>
      <c r="D233" s="84"/>
      <c r="E233" s="84"/>
      <c r="F233" s="84"/>
      <c r="G233" s="84"/>
      <c r="H233" s="84"/>
      <c r="I233" s="183" t="s">
        <v>231</v>
      </c>
      <c r="J233" s="419">
        <f>SUM(J228:J231)</f>
        <v>0</v>
      </c>
      <c r="K233" s="84"/>
      <c r="L233" s="407"/>
      <c r="M233" s="374"/>
    </row>
    <row r="234" spans="1:13" s="13" customFormat="1" ht="9" customHeight="1" x14ac:dyDescent="0.2">
      <c r="A234" s="416"/>
      <c r="B234" s="86"/>
      <c r="C234" s="86"/>
      <c r="D234" s="86"/>
      <c r="E234" s="86"/>
      <c r="F234" s="86"/>
      <c r="G234" s="86"/>
      <c r="H234" s="86"/>
      <c r="I234" s="86"/>
      <c r="J234" s="417"/>
      <c r="K234" s="86"/>
      <c r="L234" s="417"/>
      <c r="M234" s="374"/>
    </row>
    <row r="235" spans="1:13" s="13" customFormat="1" ht="16.5" customHeight="1" thickBot="1" x14ac:dyDescent="0.25">
      <c r="A235" s="370"/>
      <c r="B235" s="182"/>
      <c r="C235" s="182"/>
      <c r="D235" s="182"/>
      <c r="E235" s="182"/>
      <c r="F235" s="182"/>
      <c r="G235" s="182"/>
      <c r="H235" s="182"/>
      <c r="I235" s="182"/>
      <c r="J235" s="425"/>
      <c r="K235" s="182"/>
      <c r="L235" s="425"/>
      <c r="M235" s="374"/>
    </row>
    <row r="236" spans="1:13" s="13" customFormat="1" ht="18.75" customHeight="1" thickBot="1" x14ac:dyDescent="0.25">
      <c r="A236" s="370"/>
      <c r="B236" s="171"/>
      <c r="C236" s="171"/>
      <c r="D236" s="171"/>
      <c r="E236" s="167" t="s">
        <v>228</v>
      </c>
      <c r="F236" s="640" t="s">
        <v>104</v>
      </c>
      <c r="G236" s="640"/>
      <c r="H236" s="640"/>
      <c r="I236" s="84"/>
      <c r="J236" s="368"/>
      <c r="K236" s="84"/>
      <c r="L236" s="368"/>
      <c r="M236" s="374"/>
    </row>
    <row r="237" spans="1:13" s="13" customFormat="1" ht="16.5" customHeight="1" x14ac:dyDescent="0.2">
      <c r="A237" s="370"/>
      <c r="B237" s="171"/>
      <c r="C237" s="171"/>
      <c r="D237" s="171"/>
      <c r="E237" s="205"/>
      <c r="F237" s="208"/>
      <c r="G237" s="208"/>
      <c r="H237" s="208"/>
      <c r="I237" s="84"/>
      <c r="J237" s="368"/>
      <c r="K237" s="84"/>
      <c r="L237" s="368"/>
      <c r="M237" s="374"/>
    </row>
    <row r="238" spans="1:13" s="13" customFormat="1" ht="16.5" customHeight="1" x14ac:dyDescent="0.2">
      <c r="A238" s="370"/>
      <c r="B238" s="84"/>
      <c r="C238" s="84" t="s">
        <v>433</v>
      </c>
      <c r="D238" s="84"/>
      <c r="E238" s="84"/>
      <c r="F238" s="84"/>
      <c r="G238" s="84"/>
      <c r="H238" s="84"/>
      <c r="I238" s="84"/>
      <c r="J238" s="84"/>
      <c r="K238" s="426" t="s">
        <v>177</v>
      </c>
      <c r="L238" s="427">
        <v>0</v>
      </c>
      <c r="M238" s="428"/>
    </row>
    <row r="239" spans="1:13" s="13" customFormat="1" ht="16.5" customHeight="1" x14ac:dyDescent="0.2">
      <c r="A239" s="370"/>
      <c r="B239" s="84"/>
      <c r="C239" s="601" t="s">
        <v>190</v>
      </c>
      <c r="D239" s="601"/>
      <c r="E239" s="601"/>
      <c r="F239" s="601"/>
      <c r="G239" s="601"/>
      <c r="H239" s="601"/>
      <c r="I239" s="84"/>
      <c r="J239" s="384"/>
      <c r="K239" s="426" t="s">
        <v>177</v>
      </c>
      <c r="L239" s="424">
        <v>0</v>
      </c>
      <c r="M239" s="428"/>
    </row>
    <row r="240" spans="1:13" s="13" customFormat="1" ht="16.5" customHeight="1" x14ac:dyDescent="0.2">
      <c r="A240" s="370"/>
      <c r="B240" s="84"/>
      <c r="C240" s="84" t="s">
        <v>432</v>
      </c>
      <c r="D240" s="84"/>
      <c r="E240" s="84"/>
      <c r="F240" s="84"/>
      <c r="G240" s="84"/>
      <c r="H240" s="84"/>
      <c r="I240" s="84"/>
      <c r="J240" s="384"/>
      <c r="K240" s="426" t="s">
        <v>177</v>
      </c>
      <c r="L240" s="424">
        <v>0</v>
      </c>
      <c r="M240" s="428"/>
    </row>
    <row r="241" spans="1:13" s="13" customFormat="1" ht="16.5" customHeight="1" x14ac:dyDescent="0.2">
      <c r="A241" s="370"/>
      <c r="B241" s="84"/>
      <c r="C241" s="601" t="s">
        <v>191</v>
      </c>
      <c r="D241" s="601"/>
      <c r="E241" s="601"/>
      <c r="F241" s="601"/>
      <c r="G241" s="601"/>
      <c r="H241" s="601"/>
      <c r="I241" s="84"/>
      <c r="J241" s="384"/>
      <c r="K241" s="426" t="s">
        <v>177</v>
      </c>
      <c r="L241" s="424">
        <v>0</v>
      </c>
      <c r="M241" s="428"/>
    </row>
    <row r="242" spans="1:13" s="13" customFormat="1" ht="16.5" customHeight="1" x14ac:dyDescent="0.2">
      <c r="A242" s="370"/>
      <c r="B242" s="84"/>
      <c r="C242" s="601" t="s">
        <v>192</v>
      </c>
      <c r="D242" s="601"/>
      <c r="E242" s="601"/>
      <c r="F242" s="601"/>
      <c r="G242" s="601"/>
      <c r="H242" s="601"/>
      <c r="I242" s="84"/>
      <c r="J242" s="384"/>
      <c r="K242" s="426" t="s">
        <v>177</v>
      </c>
      <c r="L242" s="427">
        <v>0</v>
      </c>
      <c r="M242" s="428"/>
    </row>
    <row r="243" spans="1:13" s="13" customFormat="1" ht="16.5" customHeight="1" x14ac:dyDescent="0.2">
      <c r="A243" s="370"/>
      <c r="B243" s="84"/>
      <c r="C243" s="601" t="s">
        <v>193</v>
      </c>
      <c r="D243" s="601"/>
      <c r="E243" s="601"/>
      <c r="F243" s="601"/>
      <c r="G243" s="601"/>
      <c r="H243" s="601"/>
      <c r="I243" s="84"/>
      <c r="J243" s="384"/>
      <c r="K243" s="426" t="s">
        <v>177</v>
      </c>
      <c r="L243" s="424">
        <v>0</v>
      </c>
      <c r="M243" s="428"/>
    </row>
    <row r="244" spans="1:13" s="13" customFormat="1" ht="16.5" customHeight="1" x14ac:dyDescent="0.2">
      <c r="A244" s="370"/>
      <c r="B244" s="84"/>
      <c r="C244" s="84"/>
      <c r="D244" s="84"/>
      <c r="E244" s="84"/>
      <c r="F244" s="84"/>
      <c r="G244" s="84"/>
      <c r="H244" s="84"/>
      <c r="I244" s="84"/>
      <c r="J244" s="429"/>
      <c r="K244" s="84"/>
      <c r="L244" s="429"/>
      <c r="M244" s="374"/>
    </row>
    <row r="245" spans="1:13" s="13" customFormat="1" ht="16.5" customHeight="1" x14ac:dyDescent="0.2">
      <c r="A245" s="370"/>
      <c r="B245" s="84"/>
      <c r="C245" s="84"/>
      <c r="D245" s="84"/>
      <c r="E245" s="84"/>
      <c r="F245" s="84"/>
      <c r="G245" s="84"/>
      <c r="H245" s="84"/>
      <c r="I245" s="186" t="s">
        <v>229</v>
      </c>
      <c r="J245" s="430"/>
      <c r="K245" s="431"/>
      <c r="L245" s="419">
        <f>SUM(L238:L243)</f>
        <v>0</v>
      </c>
      <c r="M245" s="374"/>
    </row>
    <row r="246" spans="1:13" s="13" customFormat="1" ht="9" customHeight="1" x14ac:dyDescent="0.2">
      <c r="A246" s="416"/>
      <c r="B246" s="86"/>
      <c r="C246" s="86"/>
      <c r="D246" s="86"/>
      <c r="E246" s="86"/>
      <c r="F246" s="86"/>
      <c r="G246" s="86"/>
      <c r="H246" s="86"/>
      <c r="I246" s="432"/>
      <c r="J246" s="433"/>
      <c r="K246" s="86"/>
      <c r="L246" s="433"/>
      <c r="M246" s="434"/>
    </row>
    <row r="247" spans="1:13" s="13" customFormat="1" ht="15" customHeight="1" thickBot="1" x14ac:dyDescent="0.25">
      <c r="A247" s="370"/>
      <c r="B247" s="84"/>
      <c r="C247" s="84"/>
      <c r="D247" s="84"/>
      <c r="E247" s="84"/>
      <c r="F247" s="84"/>
      <c r="G247" s="84"/>
      <c r="H247" s="84"/>
      <c r="I247" s="84"/>
      <c r="J247" s="368"/>
      <c r="K247" s="84"/>
      <c r="L247" s="368"/>
      <c r="M247" s="374"/>
    </row>
    <row r="248" spans="1:13" s="13" customFormat="1" ht="22.5" customHeight="1" thickBot="1" x14ac:dyDescent="0.25">
      <c r="A248" s="370"/>
      <c r="B248" s="84"/>
      <c r="C248" s="84"/>
      <c r="D248" s="84"/>
      <c r="E248" s="435"/>
      <c r="F248" s="178" t="s">
        <v>172</v>
      </c>
      <c r="G248" s="783" t="str">
        <f>CONCATENATE("TOTALE ANNO ",Testata!I4," (G+H+I-L)")</f>
        <v>TOTALE ANNO 2025 (G+H+I-L)</v>
      </c>
      <c r="H248" s="727"/>
      <c r="I248" s="727"/>
      <c r="J248" s="727"/>
      <c r="K248" s="727"/>
      <c r="L248" s="392">
        <f>SUM(J202+J212-L212+J222+J233-L245)</f>
        <v>0</v>
      </c>
      <c r="M248" s="374"/>
    </row>
    <row r="249" spans="1:13" s="13" customFormat="1" ht="26.25" customHeight="1" thickBot="1" x14ac:dyDescent="0.25">
      <c r="A249" s="379"/>
      <c r="B249" s="777" t="s">
        <v>469</v>
      </c>
      <c r="C249" s="777"/>
      <c r="D249" s="777"/>
      <c r="E249" s="777"/>
      <c r="F249" s="777"/>
      <c r="G249" s="777"/>
      <c r="H249" s="777"/>
      <c r="I249" s="778" t="s">
        <v>470</v>
      </c>
      <c r="J249" s="778"/>
      <c r="K249" s="778"/>
      <c r="L249" s="778"/>
      <c r="M249" s="380"/>
    </row>
    <row r="250" spans="1:13" s="13" customFormat="1" ht="24" customHeight="1" x14ac:dyDescent="0.2">
      <c r="A250" s="396"/>
      <c r="B250" s="436"/>
      <c r="C250" s="436"/>
      <c r="D250" s="436"/>
      <c r="E250" s="436"/>
      <c r="F250" s="436"/>
      <c r="G250" s="436"/>
      <c r="H250" s="436"/>
      <c r="I250" s="436"/>
      <c r="J250" s="436"/>
      <c r="K250" s="436"/>
      <c r="L250" s="436"/>
      <c r="M250" s="398"/>
    </row>
    <row r="251" spans="1:13" s="13" customFormat="1" ht="28.5" customHeight="1" x14ac:dyDescent="0.2">
      <c r="A251" s="787" t="str">
        <f>CONCATENATE("VERSAMENTI SANTE MESSE BINATE/TRINATE E COLLETTIVE ALLA DIOCESI ANNO ",Testata!I4)</f>
        <v>VERSAMENTI SANTE MESSE BINATE/TRINATE E COLLETTIVE ALLA DIOCESI ANNO 2025</v>
      </c>
      <c r="B251" s="788"/>
      <c r="C251" s="788"/>
      <c r="D251" s="788"/>
      <c r="E251" s="788"/>
      <c r="F251" s="788"/>
      <c r="G251" s="788"/>
      <c r="H251" s="788"/>
      <c r="I251" s="788"/>
      <c r="J251" s="788"/>
      <c r="K251" s="788"/>
      <c r="L251" s="788"/>
      <c r="M251" s="789"/>
    </row>
    <row r="252" spans="1:13" s="13" customFormat="1" ht="12" customHeight="1" x14ac:dyDescent="0.2">
      <c r="A252" s="370"/>
      <c r="B252" s="172"/>
      <c r="C252" s="84"/>
      <c r="D252" s="84"/>
      <c r="E252" s="84"/>
      <c r="F252" s="172"/>
      <c r="G252" s="84"/>
      <c r="H252" s="84"/>
      <c r="I252" s="84"/>
      <c r="J252" s="84"/>
      <c r="K252" s="84"/>
      <c r="L252" s="84"/>
      <c r="M252" s="374"/>
    </row>
    <row r="253" spans="1:13" s="13" customFormat="1" ht="9" customHeight="1" thickBot="1" x14ac:dyDescent="0.25">
      <c r="A253" s="370"/>
      <c r="B253" s="172"/>
      <c r="C253" s="172"/>
      <c r="D253" s="172"/>
      <c r="E253" s="172"/>
      <c r="F253" s="172"/>
      <c r="G253" s="172"/>
      <c r="H253" s="172"/>
      <c r="I253" s="172"/>
      <c r="J253" s="172"/>
      <c r="K253" s="172"/>
      <c r="L253" s="172"/>
      <c r="M253" s="437"/>
    </row>
    <row r="254" spans="1:13" s="13" customFormat="1" ht="22.5" customHeight="1" thickBot="1" x14ac:dyDescent="0.25">
      <c r="A254" s="370"/>
      <c r="B254" s="172"/>
      <c r="C254" s="84"/>
      <c r="D254" s="84"/>
      <c r="E254" s="187" t="s">
        <v>107</v>
      </c>
      <c r="F254" s="653" t="str">
        <f>CONCATENATE("Versamenti S. Messe alla Diocesi anno ",Testata!I4)</f>
        <v>Versamenti S. Messe alla Diocesi anno 2025</v>
      </c>
      <c r="G254" s="654"/>
      <c r="H254" s="654"/>
      <c r="I254" s="655"/>
      <c r="J254" s="84"/>
      <c r="K254" s="84"/>
      <c r="L254" s="438"/>
      <c r="M254" s="374"/>
    </row>
    <row r="255" spans="1:13" s="13" customFormat="1" ht="16.5" customHeight="1" x14ac:dyDescent="0.2">
      <c r="A255" s="370"/>
      <c r="B255" s="172"/>
      <c r="C255" s="84"/>
      <c r="D255" s="172"/>
      <c r="E255" s="169"/>
      <c r="F255" s="651"/>
      <c r="G255" s="651"/>
      <c r="H255" s="651"/>
      <c r="I255" s="651"/>
      <c r="J255" s="84"/>
      <c r="K255" s="366"/>
      <c r="L255" s="172"/>
      <c r="M255" s="374"/>
    </row>
    <row r="256" spans="1:13" s="13" customFormat="1" ht="9" customHeight="1" x14ac:dyDescent="0.2">
      <c r="A256" s="370"/>
      <c r="B256" s="172"/>
      <c r="C256" s="84"/>
      <c r="D256" s="84"/>
      <c r="E256" s="84"/>
      <c r="F256" s="84"/>
      <c r="G256" s="84"/>
      <c r="H256" s="84"/>
      <c r="I256" s="84"/>
      <c r="J256" s="84"/>
      <c r="K256" s="384"/>
      <c r="L256" s="172"/>
      <c r="M256" s="374"/>
    </row>
    <row r="257" spans="1:16" s="13" customFormat="1" ht="22.5" customHeight="1" x14ac:dyDescent="0.2">
      <c r="A257" s="370"/>
      <c r="B257" s="172"/>
      <c r="C257" s="84"/>
      <c r="D257" s="84"/>
      <c r="E257" s="84"/>
      <c r="F257" s="85" t="s">
        <v>232</v>
      </c>
      <c r="G257" s="84"/>
      <c r="H257" s="84" t="s">
        <v>169</v>
      </c>
      <c r="I257" s="439"/>
      <c r="J257" s="440" t="s">
        <v>269</v>
      </c>
      <c r="K257" s="499">
        <f>SUM(I257*7)</f>
        <v>0</v>
      </c>
      <c r="L257" s="84"/>
      <c r="M257" s="374"/>
    </row>
    <row r="258" spans="1:16" s="13" customFormat="1" ht="16.5" customHeight="1" x14ac:dyDescent="0.2">
      <c r="A258" s="370"/>
      <c r="B258" s="172"/>
      <c r="C258" s="84"/>
      <c r="D258" s="172"/>
      <c r="E258" s="169"/>
      <c r="F258" s="652"/>
      <c r="G258" s="652"/>
      <c r="H258" s="652"/>
      <c r="I258" s="652"/>
      <c r="J258" s="172"/>
      <c r="K258" s="366"/>
      <c r="L258" s="172"/>
      <c r="M258" s="374"/>
    </row>
    <row r="259" spans="1:16" s="13" customFormat="1" ht="9" customHeight="1" x14ac:dyDescent="0.2">
      <c r="A259" s="370"/>
      <c r="B259" s="172"/>
      <c r="C259" s="84"/>
      <c r="D259" s="84"/>
      <c r="E259" s="84"/>
      <c r="F259" s="172"/>
      <c r="G259" s="84"/>
      <c r="H259" s="84"/>
      <c r="I259" s="84"/>
      <c r="J259" s="84"/>
      <c r="K259" s="368"/>
      <c r="L259" s="84"/>
      <c r="M259" s="374"/>
    </row>
    <row r="260" spans="1:16" s="13" customFormat="1" ht="22.5" customHeight="1" x14ac:dyDescent="0.2">
      <c r="A260" s="370"/>
      <c r="B260" s="172"/>
      <c r="C260" s="84"/>
      <c r="D260" s="84"/>
      <c r="E260" s="84"/>
      <c r="F260" s="85" t="s">
        <v>530</v>
      </c>
      <c r="G260" s="85"/>
      <c r="H260" s="84" t="s">
        <v>169</v>
      </c>
      <c r="I260" s="441"/>
      <c r="J260" s="440" t="s">
        <v>269</v>
      </c>
      <c r="K260" s="442">
        <v>0</v>
      </c>
      <c r="L260" s="440" t="s">
        <v>269</v>
      </c>
      <c r="M260" s="374"/>
    </row>
    <row r="261" spans="1:16" s="13" customFormat="1" ht="12" customHeight="1" x14ac:dyDescent="0.2">
      <c r="A261" s="370"/>
      <c r="B261" s="172"/>
      <c r="C261" s="172"/>
      <c r="D261" s="172"/>
      <c r="E261" s="84"/>
      <c r="F261" s="84"/>
      <c r="G261" s="84"/>
      <c r="H261" s="84"/>
      <c r="I261" s="443"/>
      <c r="J261" s="172"/>
      <c r="K261" s="368"/>
      <c r="L261" s="84"/>
      <c r="M261" s="374"/>
    </row>
    <row r="262" spans="1:16" s="13" customFormat="1" ht="9" customHeight="1" x14ac:dyDescent="0.2">
      <c r="A262" s="370"/>
      <c r="B262" s="172"/>
      <c r="C262" s="84"/>
      <c r="D262" s="84"/>
      <c r="E262" s="782"/>
      <c r="F262" s="662" t="s">
        <v>471</v>
      </c>
      <c r="G262" s="662"/>
      <c r="H262" s="662"/>
      <c r="I262" s="662"/>
      <c r="J262" s="662"/>
      <c r="K262" s="662"/>
      <c r="L262" s="172"/>
      <c r="M262" s="374"/>
    </row>
    <row r="263" spans="1:16" s="13" customFormat="1" ht="9" customHeight="1" x14ac:dyDescent="0.2">
      <c r="A263" s="370"/>
      <c r="B263" s="172"/>
      <c r="C263" s="84"/>
      <c r="D263" s="84"/>
      <c r="E263" s="782"/>
      <c r="F263" s="662"/>
      <c r="G263" s="662"/>
      <c r="H263" s="662"/>
      <c r="I263" s="662"/>
      <c r="J263" s="662"/>
      <c r="K263" s="662"/>
      <c r="L263" s="172"/>
      <c r="M263" s="374"/>
    </row>
    <row r="264" spans="1:16" s="13" customFormat="1" ht="16.5" customHeight="1" x14ac:dyDescent="0.2">
      <c r="A264" s="370"/>
      <c r="B264" s="172"/>
      <c r="C264" s="84"/>
      <c r="D264" s="84"/>
      <c r="E264" s="444"/>
      <c r="F264" s="662" t="s">
        <v>472</v>
      </c>
      <c r="G264" s="662"/>
      <c r="H264" s="662"/>
      <c r="I264" s="662"/>
      <c r="J264" s="662"/>
      <c r="K264" s="188"/>
      <c r="L264" s="445"/>
      <c r="M264" s="374"/>
      <c r="P264" s="18"/>
    </row>
    <row r="265" spans="1:16" s="13" customFormat="1" ht="15" customHeight="1" x14ac:dyDescent="0.2">
      <c r="A265" s="416"/>
      <c r="B265" s="446"/>
      <c r="C265" s="86"/>
      <c r="D265" s="86"/>
      <c r="E265" s="447"/>
      <c r="F265" s="784"/>
      <c r="G265" s="784"/>
      <c r="H265" s="784"/>
      <c r="I265" s="784"/>
      <c r="J265" s="784"/>
      <c r="K265" s="189"/>
      <c r="L265" s="446"/>
      <c r="M265" s="434"/>
      <c r="P265" s="18"/>
    </row>
    <row r="266" spans="1:16" s="13" customFormat="1" ht="10.5" customHeight="1" thickBot="1" x14ac:dyDescent="0.25">
      <c r="A266" s="370"/>
      <c r="B266" s="172"/>
      <c r="C266" s="84"/>
      <c r="D266" s="84"/>
      <c r="E266" s="448"/>
      <c r="F266" s="84"/>
      <c r="G266" s="84"/>
      <c r="H266" s="84"/>
      <c r="I266" s="172"/>
      <c r="J266" s="84"/>
      <c r="K266" s="366"/>
      <c r="L266" s="172"/>
      <c r="M266" s="374"/>
      <c r="P266" s="18"/>
    </row>
    <row r="267" spans="1:16" s="13" customFormat="1" ht="24" customHeight="1" thickBot="1" x14ac:dyDescent="0.25">
      <c r="A267" s="370"/>
      <c r="B267" s="172"/>
      <c r="C267" s="84"/>
      <c r="D267" s="84"/>
      <c r="E267" s="178" t="s">
        <v>446</v>
      </c>
      <c r="F267" s="641" t="str">
        <f>CONCATENATE("TOTALE VERSAMENTI S. MESSE ANNO ",Testata!I4)</f>
        <v>TOTALE VERSAMENTI S. MESSE ANNO 2025</v>
      </c>
      <c r="G267" s="642"/>
      <c r="H267" s="642"/>
      <c r="I267" s="642"/>
      <c r="J267" s="643"/>
      <c r="K267" s="449">
        <f>SUM(K257+K260)</f>
        <v>0</v>
      </c>
      <c r="L267" s="172"/>
      <c r="M267" s="374"/>
    </row>
    <row r="268" spans="1:16" s="13" customFormat="1" ht="13.5" customHeight="1" thickBot="1" x14ac:dyDescent="0.25">
      <c r="A268" s="379"/>
      <c r="B268" s="450"/>
      <c r="C268" s="87"/>
      <c r="D268" s="87"/>
      <c r="E268" s="451"/>
      <c r="F268" s="450"/>
      <c r="G268" s="87"/>
      <c r="H268" s="87"/>
      <c r="I268" s="450"/>
      <c r="J268" s="87"/>
      <c r="K268" s="452"/>
      <c r="L268" s="450"/>
      <c r="M268" s="380"/>
    </row>
    <row r="269" spans="1:16" s="13" customFormat="1" ht="24" customHeight="1" x14ac:dyDescent="0.2">
      <c r="A269" s="453"/>
      <c r="B269" s="454"/>
      <c r="C269" s="454"/>
      <c r="D269" s="454"/>
      <c r="E269" s="454"/>
      <c r="F269" s="454"/>
      <c r="G269" s="454"/>
      <c r="H269" s="454"/>
      <c r="I269" s="454"/>
      <c r="J269" s="454"/>
      <c r="K269" s="454"/>
      <c r="L269" s="454"/>
      <c r="M269" s="455"/>
    </row>
    <row r="270" spans="1:16" s="13" customFormat="1" ht="14.25" customHeight="1" x14ac:dyDescent="0.2">
      <c r="A270" s="370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374"/>
    </row>
    <row r="271" spans="1:16" s="13" customFormat="1" ht="17.25" customHeight="1" x14ac:dyDescent="0.2">
      <c r="A271" s="370"/>
      <c r="B271" s="84"/>
      <c r="C271" s="762" t="str">
        <f>CONCATENATE("SITUAZIONE FISCALE DELLA PARROCCHIA ANNO ",Testata!I4)</f>
        <v>SITUAZIONE FISCALE DELLA PARROCCHIA ANNO 2025</v>
      </c>
      <c r="D271" s="762"/>
      <c r="E271" s="762"/>
      <c r="F271" s="762"/>
      <c r="G271" s="762"/>
      <c r="H271" s="762"/>
      <c r="I271" s="762"/>
      <c r="J271" s="762"/>
      <c r="K271" s="456"/>
      <c r="L271" s="84"/>
      <c r="M271" s="374"/>
    </row>
    <row r="272" spans="1:16" s="13" customFormat="1" ht="24" customHeight="1" x14ac:dyDescent="0.2">
      <c r="A272" s="370"/>
      <c r="B272" s="84"/>
      <c r="C272" s="84"/>
      <c r="D272" s="644" t="s">
        <v>479</v>
      </c>
      <c r="E272" s="644"/>
      <c r="F272" s="644"/>
      <c r="G272" s="457"/>
      <c r="H272" s="206" t="s">
        <v>108</v>
      </c>
      <c r="I272" s="458"/>
      <c r="J272" s="645" t="s">
        <v>109</v>
      </c>
      <c r="K272" s="646"/>
      <c r="L272" s="647"/>
      <c r="M272" s="374"/>
    </row>
    <row r="273" spans="1:18" s="13" customFormat="1" ht="24" customHeight="1" x14ac:dyDescent="0.2">
      <c r="A273" s="370"/>
      <c r="B273" s="84"/>
      <c r="C273" s="84"/>
      <c r="D273" s="644" t="s">
        <v>480</v>
      </c>
      <c r="E273" s="644"/>
      <c r="F273" s="644"/>
      <c r="G273" s="457"/>
      <c r="H273" s="206" t="s">
        <v>110</v>
      </c>
      <c r="I273" s="459"/>
      <c r="J273" s="648"/>
      <c r="K273" s="649"/>
      <c r="L273" s="650"/>
      <c r="M273" s="374"/>
    </row>
    <row r="274" spans="1:18" s="13" customFormat="1" ht="24" customHeight="1" x14ac:dyDescent="0.2">
      <c r="A274" s="370"/>
      <c r="B274" s="84"/>
      <c r="C274" s="644" t="s">
        <v>111</v>
      </c>
      <c r="D274" s="644"/>
      <c r="E274" s="644"/>
      <c r="F274" s="644"/>
      <c r="G274" s="457"/>
      <c r="H274" s="206" t="s">
        <v>110</v>
      </c>
      <c r="I274" s="459"/>
      <c r="J274" s="779" t="s">
        <v>112</v>
      </c>
      <c r="K274" s="780"/>
      <c r="L274" s="781"/>
      <c r="M274" s="374"/>
    </row>
    <row r="275" spans="1:18" s="13" customFormat="1" ht="24" customHeight="1" x14ac:dyDescent="0.2">
      <c r="A275" s="370"/>
      <c r="B275" s="84"/>
      <c r="C275" s="456"/>
      <c r="D275" s="644" t="s">
        <v>113</v>
      </c>
      <c r="E275" s="644"/>
      <c r="F275" s="644"/>
      <c r="G275" s="456"/>
      <c r="H275" s="206" t="s">
        <v>108</v>
      </c>
      <c r="I275" s="459"/>
      <c r="J275" s="648"/>
      <c r="K275" s="649"/>
      <c r="L275" s="650"/>
      <c r="M275" s="374"/>
    </row>
    <row r="276" spans="1:18" s="13" customFormat="1" ht="24" customHeight="1" x14ac:dyDescent="0.2">
      <c r="A276" s="370"/>
      <c r="B276" s="84"/>
      <c r="C276" s="84"/>
      <c r="D276" s="644" t="s">
        <v>280</v>
      </c>
      <c r="E276" s="644"/>
      <c r="F276" s="644"/>
      <c r="G276" s="457"/>
      <c r="H276" s="206" t="s">
        <v>108</v>
      </c>
      <c r="I276" s="459"/>
      <c r="J276" s="779" t="s">
        <v>114</v>
      </c>
      <c r="K276" s="780"/>
      <c r="L276" s="781"/>
      <c r="M276" s="374"/>
    </row>
    <row r="277" spans="1:18" s="13" customFormat="1" ht="24" customHeight="1" x14ac:dyDescent="0.2">
      <c r="A277" s="370"/>
      <c r="B277" s="84"/>
      <c r="C277" s="84"/>
      <c r="D277" s="644" t="s">
        <v>115</v>
      </c>
      <c r="E277" s="644"/>
      <c r="F277" s="644"/>
      <c r="G277" s="457"/>
      <c r="H277" s="206" t="s">
        <v>108</v>
      </c>
      <c r="I277" s="459"/>
      <c r="J277" s="656"/>
      <c r="K277" s="657"/>
      <c r="L277" s="658"/>
      <c r="M277" s="374"/>
    </row>
    <row r="278" spans="1:18" s="13" customFormat="1" ht="30.75" customHeight="1" x14ac:dyDescent="0.2">
      <c r="A278" s="370"/>
      <c r="B278" s="84"/>
      <c r="C278" s="84"/>
      <c r="D278" s="84"/>
      <c r="E278" s="84"/>
      <c r="F278" s="456"/>
      <c r="G278" s="456"/>
      <c r="H278" s="456"/>
      <c r="I278" s="456"/>
      <c r="J278" s="456"/>
      <c r="K278" s="456"/>
      <c r="L278" s="84"/>
      <c r="M278" s="374"/>
    </row>
    <row r="279" spans="1:18" s="13" customFormat="1" ht="15.75" customHeight="1" x14ac:dyDescent="0.2">
      <c r="A279" s="370"/>
      <c r="B279" s="84"/>
      <c r="C279" s="84"/>
      <c r="D279" s="659" t="s">
        <v>116</v>
      </c>
      <c r="E279" s="660"/>
      <c r="F279" s="660"/>
      <c r="G279" s="660"/>
      <c r="H279" s="660"/>
      <c r="I279" s="661"/>
      <c r="J279" s="14"/>
      <c r="K279" s="14"/>
      <c r="L279" s="84"/>
      <c r="M279" s="374"/>
      <c r="P279" s="775"/>
      <c r="Q279" s="775"/>
      <c r="R279" s="19"/>
    </row>
    <row r="280" spans="1:18" s="13" customFormat="1" ht="18" customHeight="1" x14ac:dyDescent="0.2">
      <c r="A280" s="370"/>
      <c r="B280" s="84"/>
      <c r="C280" s="84"/>
      <c r="D280" s="759" t="s">
        <v>443</v>
      </c>
      <c r="E280" s="760"/>
      <c r="F280" s="760"/>
      <c r="G280" s="760"/>
      <c r="H280" s="760"/>
      <c r="I280" s="761"/>
      <c r="J280" s="456"/>
      <c r="K280" s="456"/>
      <c r="L280" s="84"/>
      <c r="M280" s="374"/>
    </row>
    <row r="281" spans="1:18" s="13" customFormat="1" ht="18" customHeight="1" x14ac:dyDescent="0.2">
      <c r="A281" s="370"/>
      <c r="B281" s="84"/>
      <c r="C281" s="84"/>
      <c r="D281" s="785" t="s">
        <v>117</v>
      </c>
      <c r="E281" s="670"/>
      <c r="F281" s="670"/>
      <c r="G281" s="670"/>
      <c r="H281" s="786"/>
      <c r="I281" s="460">
        <v>0</v>
      </c>
      <c r="J281" s="456"/>
      <c r="K281" s="456"/>
      <c r="L281" s="84"/>
      <c r="M281" s="374"/>
      <c r="P281" s="776"/>
      <c r="Q281" s="776"/>
      <c r="R281" s="20"/>
    </row>
    <row r="282" spans="1:18" s="13" customFormat="1" ht="54.75" customHeight="1" thickBot="1" x14ac:dyDescent="0.25">
      <c r="A282" s="379"/>
      <c r="B282" s="450"/>
      <c r="C282" s="450"/>
      <c r="D282" s="461" t="s">
        <v>481</v>
      </c>
      <c r="E282" s="462"/>
      <c r="F282" s="463"/>
      <c r="G282" s="463"/>
      <c r="H282" s="464"/>
      <c r="I282" s="87"/>
      <c r="J282" s="87"/>
      <c r="K282" s="87"/>
      <c r="L282" s="87"/>
      <c r="M282" s="380"/>
    </row>
    <row r="283" spans="1:18" s="13" customFormat="1" ht="24" customHeight="1" x14ac:dyDescent="0.2">
      <c r="A283" s="756"/>
      <c r="B283" s="757"/>
      <c r="C283" s="757"/>
      <c r="D283" s="757"/>
      <c r="E283" s="757"/>
      <c r="F283" s="757"/>
      <c r="G283" s="757"/>
      <c r="H283" s="757"/>
      <c r="I283" s="757"/>
      <c r="J283" s="757"/>
      <c r="K283" s="757"/>
      <c r="L283" s="757"/>
      <c r="M283" s="758"/>
    </row>
    <row r="284" spans="1:18" s="13" customFormat="1" ht="9.75" customHeight="1" thickBot="1" x14ac:dyDescent="0.25">
      <c r="A284" s="370"/>
      <c r="B284" s="172"/>
      <c r="C284" s="84"/>
      <c r="D284" s="84"/>
      <c r="E284" s="84"/>
      <c r="F284" s="172"/>
      <c r="G284" s="84"/>
      <c r="H284" s="84"/>
      <c r="I284" s="84"/>
      <c r="J284" s="84"/>
      <c r="K284" s="84"/>
      <c r="L284" s="84"/>
      <c r="M284" s="465"/>
    </row>
    <row r="285" spans="1:18" s="13" customFormat="1" ht="21" customHeight="1" thickTop="1" x14ac:dyDescent="0.2">
      <c r="A285" s="370"/>
      <c r="B285" s="616" t="s">
        <v>270</v>
      </c>
      <c r="C285" s="617"/>
      <c r="D285" s="617"/>
      <c r="E285" s="617"/>
      <c r="F285" s="617"/>
      <c r="G285" s="618"/>
      <c r="H285" s="594" t="s">
        <v>118</v>
      </c>
      <c r="I285" s="595"/>
      <c r="J285" s="595"/>
      <c r="K285" s="595"/>
      <c r="L285" s="596"/>
      <c r="M285" s="374"/>
    </row>
    <row r="286" spans="1:18" s="13" customFormat="1" ht="9" customHeight="1" x14ac:dyDescent="0.2">
      <c r="A286" s="370"/>
      <c r="B286" s="619"/>
      <c r="C286" s="620"/>
      <c r="D286" s="620"/>
      <c r="E286" s="620"/>
      <c r="F286" s="620"/>
      <c r="G286" s="621"/>
      <c r="H286" s="597"/>
      <c r="I286" s="598"/>
      <c r="J286" s="598"/>
      <c r="K286" s="598"/>
      <c r="L286" s="599"/>
      <c r="M286" s="374"/>
    </row>
    <row r="287" spans="1:18" s="13" customFormat="1" ht="18.75" customHeight="1" x14ac:dyDescent="0.2">
      <c r="A287" s="370"/>
      <c r="B287" s="600" t="s">
        <v>119</v>
      </c>
      <c r="C287" s="601"/>
      <c r="D287" s="601"/>
      <c r="E287" s="601"/>
      <c r="F287" s="601"/>
      <c r="G287" s="602"/>
      <c r="H287" s="163"/>
      <c r="I287" s="165"/>
      <c r="J287" s="603" t="s">
        <v>444</v>
      </c>
      <c r="K287" s="604"/>
      <c r="L287" s="605"/>
      <c r="M287" s="374"/>
    </row>
    <row r="288" spans="1:18" s="13" customFormat="1" ht="18.75" customHeight="1" x14ac:dyDescent="0.2">
      <c r="A288" s="370"/>
      <c r="B288" s="600" t="s">
        <v>120</v>
      </c>
      <c r="C288" s="601"/>
      <c r="D288" s="601"/>
      <c r="E288" s="601"/>
      <c r="F288" s="601"/>
      <c r="G288" s="602"/>
      <c r="H288" s="88"/>
      <c r="I288" s="89"/>
      <c r="J288" s="606"/>
      <c r="K288" s="607"/>
      <c r="L288" s="608"/>
      <c r="M288" s="374"/>
    </row>
    <row r="289" spans="1:16" s="13" customFormat="1" ht="18.75" customHeight="1" x14ac:dyDescent="0.2">
      <c r="A289" s="370"/>
      <c r="B289" s="600" t="s">
        <v>122</v>
      </c>
      <c r="C289" s="601"/>
      <c r="D289" s="601"/>
      <c r="E289" s="601"/>
      <c r="F289" s="601"/>
      <c r="G289" s="602"/>
      <c r="H289" s="622" t="s">
        <v>121</v>
      </c>
      <c r="I289" s="623"/>
      <c r="J289" s="606"/>
      <c r="K289" s="607"/>
      <c r="L289" s="608"/>
      <c r="M289" s="374"/>
    </row>
    <row r="290" spans="1:16" s="13" customFormat="1" ht="18.75" customHeight="1" x14ac:dyDescent="0.2">
      <c r="A290" s="370"/>
      <c r="B290" s="600"/>
      <c r="C290" s="601"/>
      <c r="D290" s="601"/>
      <c r="E290" s="601"/>
      <c r="F290" s="601"/>
      <c r="G290" s="602"/>
      <c r="H290" s="624"/>
      <c r="I290" s="623"/>
      <c r="J290" s="614" t="s">
        <v>171</v>
      </c>
      <c r="K290" s="614"/>
      <c r="L290" s="615"/>
      <c r="M290" s="374"/>
    </row>
    <row r="291" spans="1:16" s="13" customFormat="1" ht="46.5" customHeight="1" thickBot="1" x14ac:dyDescent="0.25">
      <c r="A291" s="370"/>
      <c r="B291" s="466"/>
      <c r="C291" s="467"/>
      <c r="D291" s="467"/>
      <c r="E291" s="467"/>
      <c r="F291" s="467"/>
      <c r="G291" s="468"/>
      <c r="H291" s="162"/>
      <c r="I291" s="164"/>
      <c r="J291" s="628" t="s">
        <v>445</v>
      </c>
      <c r="K291" s="629"/>
      <c r="L291" s="630"/>
      <c r="M291" s="374"/>
    </row>
    <row r="292" spans="1:16" s="13" customFormat="1" ht="9" customHeight="1" thickTop="1" thickBot="1" x14ac:dyDescent="0.25">
      <c r="A292" s="469"/>
      <c r="B292" s="470"/>
      <c r="C292" s="470"/>
      <c r="D292" s="470"/>
      <c r="E292" s="470"/>
      <c r="F292" s="470"/>
      <c r="G292" s="470"/>
      <c r="H292" s="166"/>
      <c r="I292" s="166"/>
      <c r="J292" s="471"/>
      <c r="K292" s="472"/>
      <c r="L292" s="472"/>
      <c r="M292" s="380"/>
    </row>
    <row r="293" spans="1:16" s="13" customFormat="1" ht="13.5" customHeight="1" thickBot="1" x14ac:dyDescent="0.25">
      <c r="A293" s="473"/>
      <c r="B293" s="474"/>
      <c r="C293" s="474"/>
      <c r="D293" s="474"/>
      <c r="E293" s="474"/>
      <c r="F293" s="474"/>
      <c r="G293" s="474"/>
      <c r="H293" s="90"/>
      <c r="I293" s="90"/>
      <c r="J293" s="475"/>
      <c r="K293" s="475"/>
      <c r="L293" s="475"/>
      <c r="M293" s="476"/>
    </row>
    <row r="294" spans="1:16" s="13" customFormat="1" ht="22.5" customHeight="1" thickTop="1" thickBot="1" x14ac:dyDescent="0.25">
      <c r="A294" s="631" t="s">
        <v>123</v>
      </c>
      <c r="B294" s="632"/>
      <c r="C294" s="632"/>
      <c r="D294" s="632"/>
      <c r="E294" s="632"/>
      <c r="F294" s="632"/>
      <c r="G294" s="632"/>
      <c r="H294" s="632"/>
      <c r="I294" s="632"/>
      <c r="J294" s="632"/>
      <c r="K294" s="632"/>
      <c r="L294" s="632"/>
      <c r="M294" s="633"/>
    </row>
    <row r="295" spans="1:16" s="13" customFormat="1" ht="24.95" customHeight="1" thickTop="1" thickBot="1" x14ac:dyDescent="0.25">
      <c r="A295" s="91"/>
      <c r="B295" s="634"/>
      <c r="C295" s="634"/>
      <c r="D295" s="634"/>
      <c r="E295" s="634"/>
      <c r="F295" s="634"/>
      <c r="G295" s="634"/>
      <c r="H295" s="634"/>
      <c r="I295" s="634"/>
      <c r="J295" s="634"/>
      <c r="K295" s="634"/>
      <c r="L295" s="634"/>
      <c r="M295" s="635"/>
    </row>
    <row r="296" spans="1:16" s="13" customFormat="1" ht="22.5" customHeight="1" thickTop="1" x14ac:dyDescent="0.2">
      <c r="A296" s="625" t="s">
        <v>124</v>
      </c>
      <c r="B296" s="626"/>
      <c r="C296" s="626"/>
      <c r="D296" s="626"/>
      <c r="E296" s="626"/>
      <c r="F296" s="626"/>
      <c r="G296" s="626"/>
      <c r="H296" s="626"/>
      <c r="I296" s="626"/>
      <c r="J296" s="626"/>
      <c r="K296" s="626"/>
      <c r="L296" s="626"/>
      <c r="M296" s="627"/>
    </row>
    <row r="297" spans="1:16" s="13" customFormat="1" ht="12" customHeight="1" x14ac:dyDescent="0.2">
      <c r="A297" s="92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4"/>
    </row>
    <row r="298" spans="1:16" s="13" customFormat="1" ht="18" customHeight="1" x14ac:dyDescent="0.2">
      <c r="A298" s="477"/>
      <c r="B298" s="586" t="s">
        <v>125</v>
      </c>
      <c r="C298" s="587"/>
      <c r="D298" s="587"/>
      <c r="E298" s="587"/>
      <c r="F298" s="587"/>
      <c r="G298" s="588"/>
      <c r="H298" s="190"/>
      <c r="I298" s="611"/>
      <c r="J298" s="612"/>
      <c r="K298" s="612"/>
      <c r="L298" s="613"/>
      <c r="M298" s="478"/>
    </row>
    <row r="299" spans="1:16" s="13" customFormat="1" ht="15" customHeight="1" x14ac:dyDescent="0.2">
      <c r="A299" s="477"/>
      <c r="B299" s="190"/>
      <c r="C299" s="190"/>
      <c r="D299" s="190"/>
      <c r="E299" s="190"/>
      <c r="F299" s="191"/>
      <c r="G299" s="190"/>
      <c r="H299" s="190"/>
      <c r="I299" s="190"/>
      <c r="J299" s="479"/>
      <c r="K299" s="480"/>
      <c r="L299" s="481"/>
      <c r="M299" s="478"/>
    </row>
    <row r="300" spans="1:16" s="13" customFormat="1" ht="18" customHeight="1" x14ac:dyDescent="0.2">
      <c r="A300" s="477"/>
      <c r="B300" s="586" t="s">
        <v>126</v>
      </c>
      <c r="C300" s="587"/>
      <c r="D300" s="587"/>
      <c r="E300" s="587"/>
      <c r="F300" s="587"/>
      <c r="G300" s="588"/>
      <c r="H300" s="190"/>
      <c r="I300" s="591"/>
      <c r="J300" s="592"/>
      <c r="K300" s="592"/>
      <c r="L300" s="593"/>
      <c r="M300" s="478"/>
    </row>
    <row r="301" spans="1:16" s="13" customFormat="1" ht="15" customHeight="1" x14ac:dyDescent="0.2">
      <c r="A301" s="477"/>
      <c r="B301" s="190"/>
      <c r="C301" s="190"/>
      <c r="D301" s="190"/>
      <c r="E301" s="190"/>
      <c r="F301" s="191"/>
      <c r="G301" s="190"/>
      <c r="H301" s="190"/>
      <c r="I301" s="190"/>
      <c r="J301" s="479"/>
      <c r="K301" s="480"/>
      <c r="L301" s="481"/>
      <c r="M301" s="478"/>
    </row>
    <row r="302" spans="1:16" s="13" customFormat="1" ht="18" customHeight="1" x14ac:dyDescent="0.2">
      <c r="A302" s="477"/>
      <c r="B302" s="586" t="s">
        <v>127</v>
      </c>
      <c r="C302" s="587"/>
      <c r="D302" s="587"/>
      <c r="E302" s="587"/>
      <c r="F302" s="588"/>
      <c r="G302" s="190"/>
      <c r="H302" s="589">
        <v>0</v>
      </c>
      <c r="I302" s="590"/>
      <c r="J302" s="190"/>
      <c r="K302" s="190"/>
      <c r="L302" s="190"/>
      <c r="M302" s="478"/>
    </row>
    <row r="303" spans="1:16" s="13" customFormat="1" ht="15" customHeight="1" x14ac:dyDescent="0.2">
      <c r="A303" s="477"/>
      <c r="B303" s="190"/>
      <c r="C303" s="190"/>
      <c r="D303" s="190"/>
      <c r="E303" s="190"/>
      <c r="F303" s="191"/>
      <c r="G303" s="190"/>
      <c r="H303" s="190"/>
      <c r="I303" s="190"/>
      <c r="J303" s="479"/>
      <c r="K303" s="480"/>
      <c r="L303" s="481"/>
      <c r="M303" s="478"/>
    </row>
    <row r="304" spans="1:16" s="13" customFormat="1" ht="18" customHeight="1" x14ac:dyDescent="0.2">
      <c r="A304" s="477"/>
      <c r="B304" s="586" t="s">
        <v>128</v>
      </c>
      <c r="C304" s="587"/>
      <c r="D304" s="587"/>
      <c r="E304" s="587"/>
      <c r="F304" s="588"/>
      <c r="G304" s="190"/>
      <c r="H304" s="589">
        <v>0</v>
      </c>
      <c r="I304" s="590"/>
      <c r="J304" s="479"/>
      <c r="K304" s="480"/>
      <c r="L304" s="481"/>
      <c r="M304" s="478"/>
      <c r="P304" s="13" t="s">
        <v>262</v>
      </c>
    </row>
    <row r="305" spans="1:16" s="13" customFormat="1" ht="15" customHeight="1" x14ac:dyDescent="0.2">
      <c r="A305" s="477"/>
      <c r="B305" s="190"/>
      <c r="C305" s="190"/>
      <c r="D305" s="190"/>
      <c r="E305" s="190"/>
      <c r="F305" s="191"/>
      <c r="G305" s="190"/>
      <c r="H305" s="190"/>
      <c r="I305" s="190"/>
      <c r="J305" s="479"/>
      <c r="K305" s="480"/>
      <c r="L305" s="481"/>
      <c r="M305" s="478"/>
      <c r="P305" s="13" t="s">
        <v>263</v>
      </c>
    </row>
    <row r="306" spans="1:16" s="13" customFormat="1" ht="18" customHeight="1" x14ac:dyDescent="0.2">
      <c r="A306" s="477"/>
      <c r="B306" s="586" t="s">
        <v>129</v>
      </c>
      <c r="C306" s="587"/>
      <c r="D306" s="587"/>
      <c r="E306" s="587"/>
      <c r="F306" s="588"/>
      <c r="G306" s="190"/>
      <c r="H306" s="609"/>
      <c r="I306" s="610"/>
      <c r="J306" s="190"/>
      <c r="K306" s="190"/>
      <c r="L306" s="190"/>
      <c r="M306" s="478"/>
      <c r="P306" s="13" t="s">
        <v>264</v>
      </c>
    </row>
    <row r="307" spans="1:16" s="13" customFormat="1" ht="15" customHeight="1" x14ac:dyDescent="0.2">
      <c r="A307" s="477"/>
      <c r="B307" s="190"/>
      <c r="C307" s="190"/>
      <c r="D307" s="190"/>
      <c r="E307" s="190"/>
      <c r="F307" s="191"/>
      <c r="G307" s="190"/>
      <c r="H307" s="190"/>
      <c r="I307" s="190"/>
      <c r="J307" s="479"/>
      <c r="K307" s="480"/>
      <c r="L307" s="481"/>
      <c r="M307" s="478"/>
      <c r="P307" s="13" t="s">
        <v>265</v>
      </c>
    </row>
    <row r="308" spans="1:16" s="13" customFormat="1" ht="18" customHeight="1" x14ac:dyDescent="0.2">
      <c r="A308" s="477"/>
      <c r="B308" s="586" t="s">
        <v>130</v>
      </c>
      <c r="C308" s="587"/>
      <c r="D308" s="587"/>
      <c r="E308" s="587"/>
      <c r="F308" s="588"/>
      <c r="G308" s="190"/>
      <c r="H308" s="589">
        <v>0</v>
      </c>
      <c r="I308" s="590"/>
      <c r="J308" s="190"/>
      <c r="K308" s="190"/>
      <c r="L308" s="190"/>
      <c r="M308" s="478"/>
      <c r="P308" s="13" t="s">
        <v>266</v>
      </c>
    </row>
    <row r="309" spans="1:16" s="13" customFormat="1" ht="15" customHeight="1" thickBot="1" x14ac:dyDescent="0.25">
      <c r="A309" s="482"/>
      <c r="B309" s="483"/>
      <c r="C309" s="483"/>
      <c r="D309" s="483"/>
      <c r="E309" s="483"/>
      <c r="F309" s="483"/>
      <c r="G309" s="483"/>
      <c r="H309" s="483"/>
      <c r="I309" s="483"/>
      <c r="J309" s="483"/>
      <c r="K309" s="484"/>
      <c r="L309" s="485"/>
      <c r="M309" s="486"/>
      <c r="P309" s="13" t="s">
        <v>267</v>
      </c>
    </row>
    <row r="310" spans="1:16" s="13" customFormat="1" ht="24.95" customHeight="1" thickTop="1" thickBot="1" x14ac:dyDescent="0.25">
      <c r="A310" s="487"/>
      <c r="B310" s="488"/>
      <c r="C310" s="488"/>
      <c r="D310" s="488"/>
      <c r="E310" s="488"/>
      <c r="F310" s="488"/>
      <c r="G310" s="488"/>
      <c r="H310" s="488"/>
      <c r="I310" s="488"/>
      <c r="J310" s="488"/>
      <c r="K310" s="489"/>
      <c r="L310" s="490"/>
      <c r="M310" s="491"/>
    </row>
    <row r="311" spans="1:16" s="13" customFormat="1" ht="22.5" customHeight="1" thickTop="1" x14ac:dyDescent="0.2">
      <c r="A311" s="625" t="s">
        <v>131</v>
      </c>
      <c r="B311" s="626"/>
      <c r="C311" s="626"/>
      <c r="D311" s="626"/>
      <c r="E311" s="626"/>
      <c r="F311" s="626"/>
      <c r="G311" s="626"/>
      <c r="H311" s="626"/>
      <c r="I311" s="626"/>
      <c r="J311" s="626"/>
      <c r="K311" s="626"/>
      <c r="L311" s="626"/>
      <c r="M311" s="627"/>
      <c r="P311" s="21"/>
    </row>
    <row r="312" spans="1:16" s="13" customFormat="1" ht="12" customHeight="1" x14ac:dyDescent="0.2">
      <c r="A312" s="477"/>
      <c r="B312" s="190"/>
      <c r="C312" s="190"/>
      <c r="D312" s="190"/>
      <c r="E312" s="190"/>
      <c r="F312" s="191"/>
      <c r="G312" s="190"/>
      <c r="H312" s="190"/>
      <c r="I312" s="190"/>
      <c r="J312" s="479"/>
      <c r="K312" s="480"/>
      <c r="L312" s="481"/>
      <c r="M312" s="478"/>
    </row>
    <row r="313" spans="1:16" s="13" customFormat="1" ht="18" customHeight="1" x14ac:dyDescent="0.2">
      <c r="A313" s="477"/>
      <c r="B313" s="586" t="s">
        <v>132</v>
      </c>
      <c r="C313" s="587"/>
      <c r="D313" s="587"/>
      <c r="E313" s="587"/>
      <c r="F313" s="587"/>
      <c r="G313" s="588"/>
      <c r="H313" s="190"/>
      <c r="I313" s="611"/>
      <c r="J313" s="612"/>
      <c r="K313" s="612"/>
      <c r="L313" s="613"/>
      <c r="M313" s="478"/>
    </row>
    <row r="314" spans="1:16" s="15" customFormat="1" ht="15" customHeight="1" x14ac:dyDescent="0.2">
      <c r="A314" s="477"/>
      <c r="B314" s="190"/>
      <c r="C314" s="190"/>
      <c r="D314" s="190"/>
      <c r="E314" s="190"/>
      <c r="F314" s="191"/>
      <c r="G314" s="190"/>
      <c r="H314" s="190"/>
      <c r="I314" s="190"/>
      <c r="J314" s="479"/>
      <c r="K314" s="480"/>
      <c r="L314" s="481"/>
      <c r="M314" s="478"/>
    </row>
    <row r="315" spans="1:16" s="13" customFormat="1" ht="18" customHeight="1" x14ac:dyDescent="0.2">
      <c r="A315" s="477"/>
      <c r="B315" s="586" t="s">
        <v>133</v>
      </c>
      <c r="C315" s="587"/>
      <c r="D315" s="587"/>
      <c r="E315" s="587"/>
      <c r="F315" s="587"/>
      <c r="G315" s="588"/>
      <c r="H315" s="190"/>
      <c r="I315" s="591"/>
      <c r="J315" s="592"/>
      <c r="K315" s="592"/>
      <c r="L315" s="593"/>
      <c r="M315" s="478"/>
    </row>
    <row r="316" spans="1:16" s="13" customFormat="1" ht="15" customHeight="1" x14ac:dyDescent="0.2">
      <c r="A316" s="477"/>
      <c r="B316" s="190"/>
      <c r="C316" s="190"/>
      <c r="D316" s="190"/>
      <c r="E316" s="190"/>
      <c r="F316" s="191"/>
      <c r="G316" s="190"/>
      <c r="H316" s="190"/>
      <c r="I316" s="190"/>
      <c r="J316" s="479"/>
      <c r="K316" s="480"/>
      <c r="L316" s="481"/>
      <c r="M316" s="478"/>
    </row>
    <row r="317" spans="1:16" s="13" customFormat="1" ht="18" customHeight="1" x14ac:dyDescent="0.2">
      <c r="A317" s="477"/>
      <c r="B317" s="586" t="s">
        <v>127</v>
      </c>
      <c r="C317" s="587"/>
      <c r="D317" s="587"/>
      <c r="E317" s="587"/>
      <c r="F317" s="588"/>
      <c r="G317" s="190"/>
      <c r="H317" s="589">
        <v>0</v>
      </c>
      <c r="I317" s="590"/>
      <c r="J317" s="190"/>
      <c r="K317" s="190"/>
      <c r="L317" s="190"/>
      <c r="M317" s="478"/>
    </row>
    <row r="318" spans="1:16" s="13" customFormat="1" ht="15" customHeight="1" x14ac:dyDescent="0.2">
      <c r="A318" s="477"/>
      <c r="B318" s="190"/>
      <c r="C318" s="190"/>
      <c r="D318" s="190"/>
      <c r="E318" s="190"/>
      <c r="F318" s="191"/>
      <c r="G318" s="190"/>
      <c r="H318" s="190"/>
      <c r="I318" s="190"/>
      <c r="J318" s="479"/>
      <c r="K318" s="480"/>
      <c r="L318" s="481"/>
      <c r="M318" s="478"/>
    </row>
    <row r="319" spans="1:16" s="13" customFormat="1" ht="18" customHeight="1" x14ac:dyDescent="0.2">
      <c r="A319" s="477"/>
      <c r="B319" s="586" t="s">
        <v>128</v>
      </c>
      <c r="C319" s="587"/>
      <c r="D319" s="587"/>
      <c r="E319" s="587"/>
      <c r="F319" s="588"/>
      <c r="G319" s="190"/>
      <c r="H319" s="589">
        <v>0</v>
      </c>
      <c r="I319" s="590"/>
      <c r="J319" s="479"/>
      <c r="K319" s="480"/>
      <c r="L319" s="481"/>
      <c r="M319" s="478"/>
    </row>
    <row r="320" spans="1:16" s="13" customFormat="1" ht="15" customHeight="1" x14ac:dyDescent="0.2">
      <c r="A320" s="477"/>
      <c r="B320" s="190"/>
      <c r="C320" s="190"/>
      <c r="D320" s="190"/>
      <c r="E320" s="190"/>
      <c r="F320" s="191"/>
      <c r="G320" s="190"/>
      <c r="H320" s="190"/>
      <c r="I320" s="190"/>
      <c r="J320" s="479"/>
      <c r="K320" s="480"/>
      <c r="L320" s="481"/>
      <c r="M320" s="478"/>
    </row>
    <row r="321" spans="1:13" s="13" customFormat="1" ht="18" customHeight="1" x14ac:dyDescent="0.2">
      <c r="A321" s="477"/>
      <c r="B321" s="586" t="s">
        <v>129</v>
      </c>
      <c r="C321" s="587"/>
      <c r="D321" s="587"/>
      <c r="E321" s="587"/>
      <c r="F321" s="588"/>
      <c r="G321" s="190"/>
      <c r="H321" s="609"/>
      <c r="I321" s="636"/>
      <c r="J321" s="190"/>
      <c r="K321" s="190"/>
      <c r="L321" s="190"/>
      <c r="M321" s="478"/>
    </row>
    <row r="322" spans="1:13" s="13" customFormat="1" ht="15" customHeight="1" x14ac:dyDescent="0.2">
      <c r="A322" s="477"/>
      <c r="B322" s="190"/>
      <c r="C322" s="190"/>
      <c r="D322" s="190"/>
      <c r="E322" s="190"/>
      <c r="F322" s="191"/>
      <c r="G322" s="190"/>
      <c r="H322" s="190"/>
      <c r="I322" s="190"/>
      <c r="J322" s="479"/>
      <c r="K322" s="480"/>
      <c r="L322" s="481"/>
      <c r="M322" s="478"/>
    </row>
    <row r="323" spans="1:13" s="13" customFormat="1" ht="18" customHeight="1" x14ac:dyDescent="0.2">
      <c r="A323" s="477"/>
      <c r="B323" s="586" t="s">
        <v>130</v>
      </c>
      <c r="C323" s="587"/>
      <c r="D323" s="587"/>
      <c r="E323" s="587"/>
      <c r="F323" s="588"/>
      <c r="G323" s="190"/>
      <c r="H323" s="589">
        <v>0</v>
      </c>
      <c r="I323" s="590"/>
      <c r="J323" s="190"/>
      <c r="K323" s="190"/>
      <c r="L323" s="190"/>
      <c r="M323" s="478"/>
    </row>
    <row r="324" spans="1:13" s="13" customFormat="1" ht="15" customHeight="1" thickBot="1" x14ac:dyDescent="0.25">
      <c r="A324" s="492"/>
      <c r="B324" s="493"/>
      <c r="C324" s="493"/>
      <c r="D324" s="493"/>
      <c r="E324" s="493"/>
      <c r="F324" s="493"/>
      <c r="G324" s="493"/>
      <c r="H324" s="493"/>
      <c r="I324" s="493"/>
      <c r="J324" s="493"/>
      <c r="K324" s="494"/>
      <c r="L324" s="495"/>
      <c r="M324" s="496"/>
    </row>
    <row r="325" spans="1:13" ht="24.95" customHeight="1" thickBot="1" x14ac:dyDescent="0.25">
      <c r="A325" s="497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498"/>
    </row>
    <row r="326" spans="1:13" ht="24.75" customHeight="1" thickTop="1" x14ac:dyDescent="0.2">
      <c r="A326" s="625" t="s">
        <v>240</v>
      </c>
      <c r="B326" s="626"/>
      <c r="C326" s="626"/>
      <c r="D326" s="626"/>
      <c r="E326" s="626"/>
      <c r="F326" s="626"/>
      <c r="G326" s="626"/>
      <c r="H326" s="626"/>
      <c r="I326" s="626"/>
      <c r="J326" s="626"/>
      <c r="K326" s="626"/>
      <c r="L326" s="626"/>
      <c r="M326" s="627"/>
    </row>
    <row r="327" spans="1:13" ht="15.75" x14ac:dyDescent="0.2">
      <c r="A327" s="477"/>
      <c r="B327" s="190"/>
      <c r="C327" s="190"/>
      <c r="D327" s="190"/>
      <c r="E327" s="190"/>
      <c r="F327" s="191"/>
      <c r="G327" s="190"/>
      <c r="H327" s="190"/>
      <c r="I327" s="190"/>
      <c r="J327" s="479"/>
      <c r="K327" s="480"/>
      <c r="L327" s="481"/>
      <c r="M327" s="478"/>
    </row>
    <row r="328" spans="1:13" ht="18" customHeight="1" x14ac:dyDescent="0.2">
      <c r="A328" s="477"/>
      <c r="B328" s="586" t="s">
        <v>132</v>
      </c>
      <c r="C328" s="587"/>
      <c r="D328" s="587"/>
      <c r="E328" s="587"/>
      <c r="F328" s="587"/>
      <c r="G328" s="588"/>
      <c r="H328" s="190"/>
      <c r="I328" s="611"/>
      <c r="J328" s="612"/>
      <c r="K328" s="612"/>
      <c r="L328" s="613"/>
      <c r="M328" s="478"/>
    </row>
    <row r="329" spans="1:13" ht="15" customHeight="1" x14ac:dyDescent="0.2">
      <c r="A329" s="477"/>
      <c r="B329" s="190"/>
      <c r="C329" s="190"/>
      <c r="D329" s="190"/>
      <c r="E329" s="190"/>
      <c r="F329" s="191"/>
      <c r="G329" s="190"/>
      <c r="H329" s="190"/>
      <c r="I329" s="190"/>
      <c r="J329" s="479"/>
      <c r="K329" s="480"/>
      <c r="L329" s="481"/>
      <c r="M329" s="478"/>
    </row>
    <row r="330" spans="1:13" ht="18" customHeight="1" x14ac:dyDescent="0.2">
      <c r="A330" s="477"/>
      <c r="B330" s="586" t="s">
        <v>241</v>
      </c>
      <c r="C330" s="587"/>
      <c r="D330" s="587"/>
      <c r="E330" s="587"/>
      <c r="F330" s="587"/>
      <c r="G330" s="588"/>
      <c r="H330" s="190"/>
      <c r="I330" s="591"/>
      <c r="J330" s="592"/>
      <c r="K330" s="592"/>
      <c r="L330" s="593"/>
      <c r="M330" s="478"/>
    </row>
    <row r="331" spans="1:13" ht="15" customHeight="1" x14ac:dyDescent="0.2">
      <c r="A331" s="477"/>
      <c r="B331" s="190"/>
      <c r="C331" s="190"/>
      <c r="D331" s="190"/>
      <c r="E331" s="190"/>
      <c r="F331" s="191"/>
      <c r="G331" s="190"/>
      <c r="H331" s="190"/>
      <c r="I331" s="190"/>
      <c r="J331" s="479"/>
      <c r="K331" s="480"/>
      <c r="L331" s="481"/>
      <c r="M331" s="478"/>
    </row>
    <row r="332" spans="1:13" ht="18" customHeight="1" x14ac:dyDescent="0.2">
      <c r="A332" s="477"/>
      <c r="B332" s="586" t="s">
        <v>127</v>
      </c>
      <c r="C332" s="587"/>
      <c r="D332" s="587"/>
      <c r="E332" s="587"/>
      <c r="F332" s="588"/>
      <c r="G332" s="190"/>
      <c r="H332" s="589">
        <v>0</v>
      </c>
      <c r="I332" s="590"/>
      <c r="J332" s="190"/>
      <c r="K332" s="190"/>
      <c r="L332" s="190"/>
      <c r="M332" s="478"/>
    </row>
    <row r="333" spans="1:13" ht="15.75" x14ac:dyDescent="0.2">
      <c r="A333" s="477"/>
      <c r="B333" s="190"/>
      <c r="C333" s="190"/>
      <c r="D333" s="190"/>
      <c r="E333" s="190"/>
      <c r="F333" s="191"/>
      <c r="G333" s="190"/>
      <c r="H333" s="190"/>
      <c r="I333" s="190"/>
      <c r="J333" s="479"/>
      <c r="K333" s="480"/>
      <c r="L333" s="481"/>
      <c r="M333" s="478"/>
    </row>
    <row r="334" spans="1:13" ht="18" customHeight="1" x14ac:dyDescent="0.2">
      <c r="A334" s="477"/>
      <c r="B334" s="586" t="s">
        <v>242</v>
      </c>
      <c r="C334" s="587"/>
      <c r="D334" s="587"/>
      <c r="E334" s="587"/>
      <c r="F334" s="588"/>
      <c r="G334" s="190"/>
      <c r="H334" s="589">
        <v>0</v>
      </c>
      <c r="I334" s="590"/>
      <c r="J334" s="479"/>
      <c r="K334" s="480"/>
      <c r="L334" s="481"/>
      <c r="M334" s="478"/>
    </row>
    <row r="335" spans="1:13" ht="15.75" x14ac:dyDescent="0.2">
      <c r="A335" s="477"/>
      <c r="B335" s="190"/>
      <c r="C335" s="190"/>
      <c r="D335" s="190"/>
      <c r="E335" s="190"/>
      <c r="F335" s="191"/>
      <c r="G335" s="190"/>
      <c r="H335" s="190"/>
      <c r="I335" s="190"/>
      <c r="J335" s="479"/>
      <c r="K335" s="480"/>
      <c r="L335" s="481"/>
      <c r="M335" s="478"/>
    </row>
    <row r="336" spans="1:13" ht="18" customHeight="1" x14ac:dyDescent="0.2">
      <c r="A336" s="477"/>
      <c r="B336" s="586" t="s">
        <v>243</v>
      </c>
      <c r="C336" s="587"/>
      <c r="D336" s="587"/>
      <c r="E336" s="587"/>
      <c r="F336" s="588"/>
      <c r="G336" s="190"/>
      <c r="H336" s="609"/>
      <c r="I336" s="636"/>
      <c r="J336" s="190"/>
      <c r="K336" s="190"/>
      <c r="L336" s="190"/>
      <c r="M336" s="478"/>
    </row>
    <row r="337" spans="1:13" ht="15.75" x14ac:dyDescent="0.2">
      <c r="A337" s="477"/>
      <c r="B337" s="190"/>
      <c r="C337" s="190"/>
      <c r="D337" s="190"/>
      <c r="E337" s="190"/>
      <c r="F337" s="191"/>
      <c r="G337" s="190"/>
      <c r="H337" s="190"/>
      <c r="I337" s="190"/>
      <c r="J337" s="479"/>
      <c r="K337" s="480"/>
      <c r="L337" s="481"/>
      <c r="M337" s="478"/>
    </row>
    <row r="338" spans="1:13" ht="18" customHeight="1" x14ac:dyDescent="0.2">
      <c r="A338" s="477"/>
      <c r="B338" s="586" t="s">
        <v>130</v>
      </c>
      <c r="C338" s="587"/>
      <c r="D338" s="587"/>
      <c r="E338" s="587"/>
      <c r="F338" s="588"/>
      <c r="G338" s="190"/>
      <c r="H338" s="589">
        <v>0</v>
      </c>
      <c r="I338" s="590"/>
      <c r="J338" s="190"/>
      <c r="K338" s="190"/>
      <c r="L338" s="190"/>
      <c r="M338" s="478"/>
    </row>
    <row r="339" spans="1:13" ht="15" customHeight="1" thickBot="1" x14ac:dyDescent="0.25">
      <c r="A339" s="637"/>
      <c r="B339" s="638"/>
      <c r="C339" s="638"/>
      <c r="D339" s="638"/>
      <c r="E339" s="638"/>
      <c r="F339" s="638"/>
      <c r="G339" s="638"/>
      <c r="H339" s="638"/>
      <c r="I339" s="638"/>
      <c r="J339" s="638"/>
      <c r="K339" s="638"/>
      <c r="L339" s="638"/>
      <c r="M339" s="639"/>
    </row>
    <row r="340" spans="1:13" ht="14.25" thickTop="1" thickBot="1" x14ac:dyDescent="0.25">
      <c r="A340" s="97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9"/>
    </row>
    <row r="341" spans="1:13" x14ac:dyDescent="0.2">
      <c r="A341" s="13"/>
    </row>
    <row r="342" spans="1:13" x14ac:dyDescent="0.2">
      <c r="A342" s="13"/>
    </row>
    <row r="343" spans="1:13" x14ac:dyDescent="0.2">
      <c r="A343" s="13"/>
    </row>
    <row r="344" spans="1:13" x14ac:dyDescent="0.2">
      <c r="A344" s="13"/>
    </row>
    <row r="345" spans="1:13" x14ac:dyDescent="0.2">
      <c r="A345" s="13"/>
    </row>
    <row r="346" spans="1:13" x14ac:dyDescent="0.2">
      <c r="A346" s="13"/>
    </row>
    <row r="347" spans="1:13" x14ac:dyDescent="0.2">
      <c r="A347" s="13"/>
    </row>
    <row r="348" spans="1:13" x14ac:dyDescent="0.2">
      <c r="A348" s="13"/>
    </row>
    <row r="349" spans="1:13" x14ac:dyDescent="0.2">
      <c r="A349" s="13"/>
    </row>
    <row r="350" spans="1:13" x14ac:dyDescent="0.2">
      <c r="A350" s="13"/>
    </row>
    <row r="351" spans="1:13" x14ac:dyDescent="0.2">
      <c r="A351" s="13"/>
    </row>
    <row r="352" spans="1:13" x14ac:dyDescent="0.2">
      <c r="A352" s="13"/>
    </row>
  </sheetData>
  <sheetProtection algorithmName="SHA-512" hashValue="HL0NCfVVHatbE5IZsRiJQFOi7VuE9cbAm3STF+kZ82IEq1usQxmjIU3g3qUA+Sd65yWp+7/zcx+XRfjfpkUxMg==" saltValue="4qQUZLy7s5lNj9QoWhncuQ==" spinCount="100000" sheet="1" objects="1" scenarios="1"/>
  <mergeCells count="272">
    <mergeCell ref="P279:Q279"/>
    <mergeCell ref="P281:Q281"/>
    <mergeCell ref="B249:H249"/>
    <mergeCell ref="I249:L249"/>
    <mergeCell ref="J274:L274"/>
    <mergeCell ref="D275:F275"/>
    <mergeCell ref="J275:L275"/>
    <mergeCell ref="E262:E263"/>
    <mergeCell ref="E219:F219"/>
    <mergeCell ref="G219:H219"/>
    <mergeCell ref="C241:H241"/>
    <mergeCell ref="C242:H242"/>
    <mergeCell ref="C243:H243"/>
    <mergeCell ref="G248:K248"/>
    <mergeCell ref="D276:F276"/>
    <mergeCell ref="J276:L276"/>
    <mergeCell ref="F264:J265"/>
    <mergeCell ref="D281:H281"/>
    <mergeCell ref="A251:M251"/>
    <mergeCell ref="A283:M283"/>
    <mergeCell ref="C274:F274"/>
    <mergeCell ref="D280:I280"/>
    <mergeCell ref="C271:J271"/>
    <mergeCell ref="D135:G135"/>
    <mergeCell ref="D136:J136"/>
    <mergeCell ref="D137:J137"/>
    <mergeCell ref="D139:J139"/>
    <mergeCell ref="E209:F209"/>
    <mergeCell ref="G209:H209"/>
    <mergeCell ref="E210:F210"/>
    <mergeCell ref="G210:H210"/>
    <mergeCell ref="C239:H239"/>
    <mergeCell ref="E220:F220"/>
    <mergeCell ref="G220:H220"/>
    <mergeCell ref="F216:H216"/>
    <mergeCell ref="E218:F218"/>
    <mergeCell ref="G218:H218"/>
    <mergeCell ref="C231:H231"/>
    <mergeCell ref="F205:H205"/>
    <mergeCell ref="E207:F207"/>
    <mergeCell ref="G207:H207"/>
    <mergeCell ref="E208:F208"/>
    <mergeCell ref="G208:H208"/>
    <mergeCell ref="G186:I186"/>
    <mergeCell ref="F188:H188"/>
    <mergeCell ref="G184:K184"/>
    <mergeCell ref="A198:M198"/>
    <mergeCell ref="F202:H202"/>
    <mergeCell ref="G192:K192"/>
    <mergeCell ref="F190:I190"/>
    <mergeCell ref="F174:I174"/>
    <mergeCell ref="A180:M180"/>
    <mergeCell ref="E175:H175"/>
    <mergeCell ref="I175:J175"/>
    <mergeCell ref="E176:H176"/>
    <mergeCell ref="I176:J176"/>
    <mergeCell ref="F177:K177"/>
    <mergeCell ref="B194:L194"/>
    <mergeCell ref="C162:H162"/>
    <mergeCell ref="B166:M166"/>
    <mergeCell ref="C167:H167"/>
    <mergeCell ref="C168:H168"/>
    <mergeCell ref="C169:H169"/>
    <mergeCell ref="C154:H154"/>
    <mergeCell ref="C155:H155"/>
    <mergeCell ref="C156:H156"/>
    <mergeCell ref="C158:H158"/>
    <mergeCell ref="C159:I159"/>
    <mergeCell ref="C161:H161"/>
    <mergeCell ref="G141:J141"/>
    <mergeCell ref="F144:K144"/>
    <mergeCell ref="B146:L146"/>
    <mergeCell ref="A148:M148"/>
    <mergeCell ref="F150:H150"/>
    <mergeCell ref="B152:G152"/>
    <mergeCell ref="D128:I128"/>
    <mergeCell ref="D132:J132"/>
    <mergeCell ref="D129:G129"/>
    <mergeCell ref="D131:H131"/>
    <mergeCell ref="D130:H130"/>
    <mergeCell ref="D124:I124"/>
    <mergeCell ref="D125:I125"/>
    <mergeCell ref="D126:I126"/>
    <mergeCell ref="D127:I127"/>
    <mergeCell ref="D119:I119"/>
    <mergeCell ref="D120:I120"/>
    <mergeCell ref="D121:J121"/>
    <mergeCell ref="D122:I122"/>
    <mergeCell ref="D123:J123"/>
    <mergeCell ref="D113:I113"/>
    <mergeCell ref="D114:I114"/>
    <mergeCell ref="D115:I115"/>
    <mergeCell ref="D116:I116"/>
    <mergeCell ref="D117:I117"/>
    <mergeCell ref="D118:J118"/>
    <mergeCell ref="D108:G108"/>
    <mergeCell ref="D109:I109"/>
    <mergeCell ref="D110:I110"/>
    <mergeCell ref="D111:I111"/>
    <mergeCell ref="D112:I112"/>
    <mergeCell ref="D102:I102"/>
    <mergeCell ref="D103:I103"/>
    <mergeCell ref="D104:I104"/>
    <mergeCell ref="D105:I105"/>
    <mergeCell ref="D106:E106"/>
    <mergeCell ref="F106:J106"/>
    <mergeCell ref="B95:L95"/>
    <mergeCell ref="A96:M96"/>
    <mergeCell ref="C98:D98"/>
    <mergeCell ref="F98:J98"/>
    <mergeCell ref="D100:F100"/>
    <mergeCell ref="D101:I101"/>
    <mergeCell ref="D82:I82"/>
    <mergeCell ref="F93:I93"/>
    <mergeCell ref="D78:I78"/>
    <mergeCell ref="D79:I79"/>
    <mergeCell ref="D80:I80"/>
    <mergeCell ref="D81:I81"/>
    <mergeCell ref="D83:I83"/>
    <mergeCell ref="D84:I84"/>
    <mergeCell ref="D85:I85"/>
    <mergeCell ref="D89:I89"/>
    <mergeCell ref="D90:I90"/>
    <mergeCell ref="D91:E91"/>
    <mergeCell ref="F91:I91"/>
    <mergeCell ref="D88:F88"/>
    <mergeCell ref="D72:I72"/>
    <mergeCell ref="D73:I73"/>
    <mergeCell ref="D74:I74"/>
    <mergeCell ref="D75:I75"/>
    <mergeCell ref="D76:I76"/>
    <mergeCell ref="D77:I77"/>
    <mergeCell ref="D69:F69"/>
    <mergeCell ref="D70:I70"/>
    <mergeCell ref="D71:I71"/>
    <mergeCell ref="D63:H63"/>
    <mergeCell ref="D64:H64"/>
    <mergeCell ref="D65:I65"/>
    <mergeCell ref="D66:H66"/>
    <mergeCell ref="D67:F67"/>
    <mergeCell ref="G67:I67"/>
    <mergeCell ref="B54:L54"/>
    <mergeCell ref="A55:M55"/>
    <mergeCell ref="F58:J58"/>
    <mergeCell ref="D61:H61"/>
    <mergeCell ref="D62:H62"/>
    <mergeCell ref="D60:F60"/>
    <mergeCell ref="B46:H46"/>
    <mergeCell ref="J46:L46"/>
    <mergeCell ref="B47:H48"/>
    <mergeCell ref="J47:L48"/>
    <mergeCell ref="B51:L51"/>
    <mergeCell ref="B52:L52"/>
    <mergeCell ref="B39:D40"/>
    <mergeCell ref="E39:H40"/>
    <mergeCell ref="I39:J40"/>
    <mergeCell ref="K39:L40"/>
    <mergeCell ref="F43:G43"/>
    <mergeCell ref="J43:K43"/>
    <mergeCell ref="B35:D36"/>
    <mergeCell ref="E35:H36"/>
    <mergeCell ref="I35:J36"/>
    <mergeCell ref="K35:L36"/>
    <mergeCell ref="B37:D38"/>
    <mergeCell ref="E37:H38"/>
    <mergeCell ref="I37:J38"/>
    <mergeCell ref="K37:L38"/>
    <mergeCell ref="B31:D32"/>
    <mergeCell ref="E31:H32"/>
    <mergeCell ref="I31:J32"/>
    <mergeCell ref="K31:L32"/>
    <mergeCell ref="B33:D34"/>
    <mergeCell ref="E33:H34"/>
    <mergeCell ref="I33:J34"/>
    <mergeCell ref="K33:L34"/>
    <mergeCell ref="B27:D28"/>
    <mergeCell ref="E27:H28"/>
    <mergeCell ref="I27:J28"/>
    <mergeCell ref="K27:L28"/>
    <mergeCell ref="B29:D30"/>
    <mergeCell ref="E29:H30"/>
    <mergeCell ref="I29:J30"/>
    <mergeCell ref="K29:L30"/>
    <mergeCell ref="B21:I21"/>
    <mergeCell ref="B23:L23"/>
    <mergeCell ref="B24:H24"/>
    <mergeCell ref="I24:J24"/>
    <mergeCell ref="K24:L24"/>
    <mergeCell ref="B25:D26"/>
    <mergeCell ref="E25:H26"/>
    <mergeCell ref="I25:J26"/>
    <mergeCell ref="K25:L26"/>
    <mergeCell ref="F9:I9"/>
    <mergeCell ref="F11:I11"/>
    <mergeCell ref="F13:I13"/>
    <mergeCell ref="F17:H17"/>
    <mergeCell ref="D19:I19"/>
    <mergeCell ref="K2:L2"/>
    <mergeCell ref="E5:J5"/>
    <mergeCell ref="K5:L5"/>
    <mergeCell ref="D7:E7"/>
    <mergeCell ref="F7:I7"/>
    <mergeCell ref="F15:H15"/>
    <mergeCell ref="G2:J2"/>
    <mergeCell ref="E2:F2"/>
    <mergeCell ref="B338:F338"/>
    <mergeCell ref="H338:I338"/>
    <mergeCell ref="A339:M339"/>
    <mergeCell ref="A326:M326"/>
    <mergeCell ref="B328:G328"/>
    <mergeCell ref="I328:L328"/>
    <mergeCell ref="B330:G330"/>
    <mergeCell ref="F226:H226"/>
    <mergeCell ref="F267:J267"/>
    <mergeCell ref="D272:F272"/>
    <mergeCell ref="J272:L272"/>
    <mergeCell ref="D273:F273"/>
    <mergeCell ref="J273:L273"/>
    <mergeCell ref="F236:H236"/>
    <mergeCell ref="F255:I255"/>
    <mergeCell ref="F258:I258"/>
    <mergeCell ref="F254:I254"/>
    <mergeCell ref="D277:F277"/>
    <mergeCell ref="J277:L277"/>
    <mergeCell ref="D279:I279"/>
    <mergeCell ref="F262:K263"/>
    <mergeCell ref="B336:F336"/>
    <mergeCell ref="H336:I336"/>
    <mergeCell ref="B288:G288"/>
    <mergeCell ref="B290:G290"/>
    <mergeCell ref="A296:M296"/>
    <mergeCell ref="J291:L291"/>
    <mergeCell ref="A294:M294"/>
    <mergeCell ref="B295:M295"/>
    <mergeCell ref="B323:F323"/>
    <mergeCell ref="H323:I323"/>
    <mergeCell ref="A311:M311"/>
    <mergeCell ref="B313:G313"/>
    <mergeCell ref="I313:L313"/>
    <mergeCell ref="B300:G300"/>
    <mergeCell ref="I300:L300"/>
    <mergeCell ref="B302:F302"/>
    <mergeCell ref="H302:I302"/>
    <mergeCell ref="B319:F319"/>
    <mergeCell ref="H319:I319"/>
    <mergeCell ref="B321:F321"/>
    <mergeCell ref="H321:I321"/>
    <mergeCell ref="B304:F304"/>
    <mergeCell ref="A53:M53"/>
    <mergeCell ref="B332:F332"/>
    <mergeCell ref="H332:I332"/>
    <mergeCell ref="B334:F334"/>
    <mergeCell ref="H334:I334"/>
    <mergeCell ref="I330:L330"/>
    <mergeCell ref="H285:L286"/>
    <mergeCell ref="B287:G287"/>
    <mergeCell ref="J287:L289"/>
    <mergeCell ref="H304:I304"/>
    <mergeCell ref="B306:F306"/>
    <mergeCell ref="H306:I306"/>
    <mergeCell ref="B315:G315"/>
    <mergeCell ref="I315:L315"/>
    <mergeCell ref="B317:F317"/>
    <mergeCell ref="H317:I317"/>
    <mergeCell ref="B308:F308"/>
    <mergeCell ref="H308:I308"/>
    <mergeCell ref="B298:G298"/>
    <mergeCell ref="I298:L298"/>
    <mergeCell ref="J290:L290"/>
    <mergeCell ref="B285:G286"/>
    <mergeCell ref="B289:G289"/>
    <mergeCell ref="H289:I290"/>
  </mergeCells>
  <conditionalFormatting sqref="L177 L184 K190 L192 L248">
    <cfRule type="cellIs" dxfId="6" priority="5" operator="lessThan">
      <formula>0</formula>
    </cfRule>
  </conditionalFormatting>
  <dataValidations count="1">
    <dataValidation type="list" allowBlank="1" showInputMessage="1" showErrorMessage="1" sqref="H306:I306 H336:I336 H321:I321" xr:uid="{00000000-0002-0000-0A00-000000000000}">
      <formula1>$P$304:$P$309</formula1>
    </dataValidation>
  </dataValidations>
  <hyperlinks>
    <hyperlink ref="A53:M53" r:id="rId1" display="rendiconto@diocesiviterbo.it " xr:uid="{00000000-0004-0000-0A00-000000000000}"/>
  </hyperlinks>
  <printOptions horizontalCentered="1"/>
  <pageMargins left="0" right="0" top="0.31496062992125984" bottom="0.15748031496062992" header="0.31496062992125984" footer="0.31496062992125984"/>
  <pageSetup paperSize="9" scale="99" orientation="portrait" r:id="rId2"/>
  <ignoredErrors>
    <ignoredError sqref="K219:K220 K229:K231 K238:K243 I208:I210 I219:I220 L260 J257 J260 K228 K202" numberStoredAsText="1"/>
    <ignoredError sqref="J62:J64 J71 J67 J82:J83 J86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2" r:id="rId5" name="Check Box 138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271</xdr:row>
                    <xdr:rowOff>9525</xdr:rowOff>
                  </from>
                  <to>
                    <xdr:col>6</xdr:col>
                    <xdr:colOff>314325</xdr:colOff>
                    <xdr:row>272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" name="Check Box 139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272</xdr:row>
                    <xdr:rowOff>57150</xdr:rowOff>
                  </from>
                  <to>
                    <xdr:col>6</xdr:col>
                    <xdr:colOff>266700</xdr:colOff>
                    <xdr:row>273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" name="Check Box 140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273</xdr:row>
                    <xdr:rowOff>66675</xdr:rowOff>
                  </from>
                  <to>
                    <xdr:col>6</xdr:col>
                    <xdr:colOff>342900</xdr:colOff>
                    <xdr:row>274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" name="Check Box 141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274</xdr:row>
                    <xdr:rowOff>57150</xdr:rowOff>
                  </from>
                  <to>
                    <xdr:col>6</xdr:col>
                    <xdr:colOff>247650</xdr:colOff>
                    <xdr:row>275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9" name="Check Box 142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275</xdr:row>
                    <xdr:rowOff>66675</xdr:rowOff>
                  </from>
                  <to>
                    <xdr:col>6</xdr:col>
                    <xdr:colOff>285750</xdr:colOff>
                    <xdr:row>276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" name="Check Box 143">
              <controlPr locked="0" defaultSize="0" autoFill="0" autoLine="0" autoPict="0">
                <anchor moveWithCells="1" sizeWithCells="1">
                  <from>
                    <xdr:col>6</xdr:col>
                    <xdr:colOff>85725</xdr:colOff>
                    <xdr:row>276</xdr:row>
                    <xdr:rowOff>57150</xdr:rowOff>
                  </from>
                  <to>
                    <xdr:col>6</xdr:col>
                    <xdr:colOff>361950</xdr:colOff>
                    <xdr:row>277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" name="Check Box 144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271</xdr:row>
                    <xdr:rowOff>0</xdr:rowOff>
                  </from>
                  <to>
                    <xdr:col>8</xdr:col>
                    <xdr:colOff>314325</xdr:colOff>
                    <xdr:row>272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2" name="Check Box 145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271</xdr:row>
                    <xdr:rowOff>295275</xdr:rowOff>
                  </from>
                  <to>
                    <xdr:col>8</xdr:col>
                    <xdr:colOff>381000</xdr:colOff>
                    <xdr:row>273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" name="Check Box 146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272</xdr:row>
                    <xdr:rowOff>266700</xdr:rowOff>
                  </from>
                  <to>
                    <xdr:col>8</xdr:col>
                    <xdr:colOff>314325</xdr:colOff>
                    <xdr:row>274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" name="Check Box 147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273</xdr:row>
                    <xdr:rowOff>266700</xdr:rowOff>
                  </from>
                  <to>
                    <xdr:col>8</xdr:col>
                    <xdr:colOff>314325</xdr:colOff>
                    <xdr:row>275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" name="Check Box 148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274</xdr:row>
                    <xdr:rowOff>266700</xdr:rowOff>
                  </from>
                  <to>
                    <xdr:col>8</xdr:col>
                    <xdr:colOff>314325</xdr:colOff>
                    <xdr:row>276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6" name="Check Box 149">
              <controlPr locked="0" defaultSize="0" autoFill="0" autoLine="0" autoPict="0">
                <anchor moveWithCells="1" sizeWithCells="1">
                  <from>
                    <xdr:col>8</xdr:col>
                    <xdr:colOff>76200</xdr:colOff>
                    <xdr:row>275</xdr:row>
                    <xdr:rowOff>266700</xdr:rowOff>
                  </from>
                  <to>
                    <xdr:col>8</xdr:col>
                    <xdr:colOff>314325</xdr:colOff>
                    <xdr:row>277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7" name="Check Box 150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286</xdr:row>
                    <xdr:rowOff>19050</xdr:rowOff>
                  </from>
                  <to>
                    <xdr:col>6</xdr:col>
                    <xdr:colOff>438150</xdr:colOff>
                    <xdr:row>286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8" name="Check Box 151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287</xdr:row>
                    <xdr:rowOff>0</xdr:rowOff>
                  </from>
                  <to>
                    <xdr:col>6</xdr:col>
                    <xdr:colOff>447675</xdr:colOff>
                    <xdr:row>288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9" name="Check Box 152">
              <controlPr locked="0" defaultSize="0" autoFill="0" autoLine="0" autoPict="0">
                <anchor moveWithCells="1" sizeWithCells="1">
                  <from>
                    <xdr:col>6</xdr:col>
                    <xdr:colOff>200025</xdr:colOff>
                    <xdr:row>288</xdr:row>
                    <xdr:rowOff>9525</xdr:rowOff>
                  </from>
                  <to>
                    <xdr:col>6</xdr:col>
                    <xdr:colOff>447675</xdr:colOff>
                    <xdr:row>289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pageSetUpPr fitToPage="1"/>
  </sheetPr>
  <dimension ref="A1:P49"/>
  <sheetViews>
    <sheetView showGridLines="0" zoomScale="90" workbookViewId="0">
      <selection activeCell="S41" sqref="S41"/>
    </sheetView>
  </sheetViews>
  <sheetFormatPr defaultColWidth="8.85546875" defaultRowHeight="12.75" x14ac:dyDescent="0.2"/>
  <cols>
    <col min="1" max="1" width="6.42578125" bestFit="1" customWidth="1"/>
    <col min="2" max="2" width="65.42578125" customWidth="1"/>
    <col min="3" max="3" width="16.42578125" customWidth="1"/>
    <col min="4" max="15" width="11.28515625" customWidth="1"/>
    <col min="16" max="16" width="4.7109375" customWidth="1"/>
  </cols>
  <sheetData>
    <row r="1" spans="1:16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ht="27.75" customHeight="1" x14ac:dyDescent="0.2">
      <c r="A2" s="44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45"/>
    </row>
    <row r="3" spans="1:16" ht="8.1" customHeight="1" x14ac:dyDescent="0.2">
      <c r="A3" s="4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45"/>
    </row>
    <row r="4" spans="1:16" ht="24.75" customHeight="1" x14ac:dyDescent="0.2">
      <c r="A4" s="44"/>
      <c r="B4" s="104" t="s">
        <v>281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45"/>
    </row>
    <row r="5" spans="1:16" x14ac:dyDescent="0.2">
      <c r="A5" s="4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45"/>
    </row>
    <row r="6" spans="1:16" ht="21" customHeight="1" x14ac:dyDescent="0.25">
      <c r="A6" s="44"/>
      <c r="B6" s="302" t="s">
        <v>276</v>
      </c>
      <c r="C6" s="303">
        <f>Testata!I4</f>
        <v>2025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45"/>
    </row>
    <row r="7" spans="1:16" ht="15.75" x14ac:dyDescent="0.25">
      <c r="A7" s="44"/>
      <c r="B7" s="35"/>
      <c r="C7" s="304" t="s">
        <v>236</v>
      </c>
      <c r="D7" s="506">
        <f>SUM(D12:D44)</f>
        <v>0</v>
      </c>
      <c r="E7" s="506">
        <f t="shared" ref="E7:N7" si="0">SUM(E12:E44)</f>
        <v>0</v>
      </c>
      <c r="F7" s="506">
        <f t="shared" si="0"/>
        <v>0</v>
      </c>
      <c r="G7" s="506">
        <f t="shared" si="0"/>
        <v>0</v>
      </c>
      <c r="H7" s="506">
        <f t="shared" si="0"/>
        <v>0</v>
      </c>
      <c r="I7" s="506">
        <f t="shared" si="0"/>
        <v>0</v>
      </c>
      <c r="J7" s="506">
        <f t="shared" si="0"/>
        <v>0</v>
      </c>
      <c r="K7" s="506">
        <f t="shared" si="0"/>
        <v>0</v>
      </c>
      <c r="L7" s="506">
        <f t="shared" si="0"/>
        <v>0</v>
      </c>
      <c r="M7" s="506">
        <f t="shared" si="0"/>
        <v>0</v>
      </c>
      <c r="N7" s="506">
        <f t="shared" si="0"/>
        <v>0</v>
      </c>
      <c r="O7" s="506">
        <f>SUM(O12:O44)</f>
        <v>0</v>
      </c>
      <c r="P7" s="45"/>
    </row>
    <row r="8" spans="1:16" x14ac:dyDescent="0.2">
      <c r="A8" s="44"/>
      <c r="B8" s="305"/>
      <c r="C8" s="30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45"/>
    </row>
    <row r="9" spans="1:16" ht="15.75" x14ac:dyDescent="0.25">
      <c r="A9" s="44"/>
      <c r="B9" s="304" t="str">
        <f>CONCATENATE("Totale Entrate Cassa Anno ",C6)</f>
        <v>Totale Entrate Cassa Anno 2025</v>
      </c>
      <c r="C9" s="522">
        <f>SUM(C12:C44)</f>
        <v>0</v>
      </c>
      <c r="D9" s="304"/>
      <c r="E9" s="304"/>
      <c r="F9" s="304"/>
      <c r="G9" s="304"/>
      <c r="H9" s="304"/>
      <c r="I9" s="304"/>
      <c r="J9" s="304"/>
      <c r="K9" s="35"/>
      <c r="L9" s="842" t="s">
        <v>537</v>
      </c>
      <c r="M9" s="842"/>
      <c r="N9" s="840">
        <f>Testata!I8+C9+C45-'Uscite Cassa'!C9-'Uscite Cassa'!C53</f>
        <v>0</v>
      </c>
      <c r="O9" s="841"/>
      <c r="P9" s="45"/>
    </row>
    <row r="10" spans="1:16" x14ac:dyDescent="0.2">
      <c r="A10" s="44"/>
      <c r="B10" s="35"/>
      <c r="C10" s="35"/>
      <c r="D10" s="306">
        <v>1</v>
      </c>
      <c r="E10" s="306">
        <v>2</v>
      </c>
      <c r="F10" s="306">
        <v>3</v>
      </c>
      <c r="G10" s="306">
        <v>4</v>
      </c>
      <c r="H10" s="306">
        <v>5</v>
      </c>
      <c r="I10" s="306">
        <v>6</v>
      </c>
      <c r="J10" s="306">
        <v>7</v>
      </c>
      <c r="K10" s="306">
        <v>8</v>
      </c>
      <c r="L10" s="306">
        <v>9</v>
      </c>
      <c r="M10" s="306">
        <v>10</v>
      </c>
      <c r="N10" s="306">
        <v>11</v>
      </c>
      <c r="O10" s="306">
        <v>12</v>
      </c>
      <c r="P10" s="45"/>
    </row>
    <row r="11" spans="1:16" s="13" customFormat="1" ht="20.100000000000001" customHeight="1" x14ac:dyDescent="0.2">
      <c r="A11" s="49"/>
      <c r="B11" s="307" t="s">
        <v>6</v>
      </c>
      <c r="C11" s="308" t="s">
        <v>19</v>
      </c>
      <c r="D11" s="308" t="s">
        <v>7</v>
      </c>
      <c r="E11" s="308" t="s">
        <v>8</v>
      </c>
      <c r="F11" s="308" t="s">
        <v>9</v>
      </c>
      <c r="G11" s="308" t="s">
        <v>10</v>
      </c>
      <c r="H11" s="308" t="s">
        <v>11</v>
      </c>
      <c r="I11" s="308" t="s">
        <v>12</v>
      </c>
      <c r="J11" s="308" t="s">
        <v>13</v>
      </c>
      <c r="K11" s="308" t="s">
        <v>14</v>
      </c>
      <c r="L11" s="308" t="s">
        <v>15</v>
      </c>
      <c r="M11" s="308" t="s">
        <v>16</v>
      </c>
      <c r="N11" s="308" t="s">
        <v>17</v>
      </c>
      <c r="O11" s="308" t="s">
        <v>18</v>
      </c>
      <c r="P11" s="50"/>
    </row>
    <row r="12" spans="1:16" ht="20.100000000000001" customHeight="1" x14ac:dyDescent="0.25">
      <c r="A12" s="563" t="str">
        <f>TEXT(Codici!B7,"0#")</f>
        <v>01</v>
      </c>
      <c r="B12" s="560" t="str">
        <f>Codici!D7</f>
        <v>Colletta delle S. Messe domenicali e feriali</v>
      </c>
      <c r="C12" s="503">
        <f>SUM(D12:O12)</f>
        <v>0</v>
      </c>
      <c r="D12" s="504">
        <f>SUMIF('Registro Cassa'!$H$5:$H$1500,CONCATENATE(D$10,"_",$A12),'Registro Cassa'!$D$5:$D$1500)</f>
        <v>0</v>
      </c>
      <c r="E12" s="504">
        <f>SUMIF('Registro Cassa'!$H$5:$H$1500,CONCATENATE(E$10,"_",$A12),'Registro Cassa'!$D$5:$D$1500)</f>
        <v>0</v>
      </c>
      <c r="F12" s="504">
        <f>SUMIF('Registro Cassa'!$H$5:$H$1500,CONCATENATE(F$10,"_",$A12),'Registro Cassa'!$D$5:$D$1500)</f>
        <v>0</v>
      </c>
      <c r="G12" s="504">
        <f>SUMIF('Registro Cassa'!$H$5:$H$1500,CONCATENATE(G$10,"_",$A12),'Registro Cassa'!$D$5:$D$1500)</f>
        <v>0</v>
      </c>
      <c r="H12" s="504">
        <f>SUMIF('Registro Cassa'!$H$5:$H$1500,CONCATENATE(H$10,"_",$A12),'Registro Cassa'!$D$5:$D$1500)</f>
        <v>0</v>
      </c>
      <c r="I12" s="504">
        <f>SUMIF('Registro Cassa'!$H$5:$H$1500,CONCATENATE(I$10,"_",$A12),'Registro Cassa'!$D$5:$D$1500)</f>
        <v>0</v>
      </c>
      <c r="J12" s="504">
        <f>SUMIF('Registro Cassa'!$H$5:$H$1500,CONCATENATE(J$10,"_",$A12),'Registro Cassa'!$D$5:$D$1500)</f>
        <v>0</v>
      </c>
      <c r="K12" s="504">
        <f>SUMIF('Registro Cassa'!$H$5:$H$1500,CONCATENATE(K$10,"_",$A12),'Registro Cassa'!$D$5:$D$1500)</f>
        <v>0</v>
      </c>
      <c r="L12" s="504">
        <f>SUMIF('Registro Cassa'!$H$5:$H$1500,CONCATENATE(L$10,"_",$A12),'Registro Cassa'!$D$5:$D$1500)</f>
        <v>0</v>
      </c>
      <c r="M12" s="504">
        <f>SUMIF('Registro Cassa'!$H$5:$H$1500,CONCATENATE(M$10,"_",$A12),'Registro Cassa'!$D$5:$D$1500)</f>
        <v>0</v>
      </c>
      <c r="N12" s="504">
        <f>SUMIF('Registro Cassa'!$H$5:$H$1500,CONCATENATE(N$10,"_",$A12),'Registro Cassa'!$D$5:$D$1500)</f>
        <v>0</v>
      </c>
      <c r="O12" s="504">
        <f>SUMIF('Registro Cassa'!$H$5:$H$1500,CONCATENATE(O$10,"_",$A12),'Registro Cassa'!$D$5:$D$1500)</f>
        <v>0</v>
      </c>
      <c r="P12" s="45"/>
    </row>
    <row r="13" spans="1:16" ht="20.100000000000001" customHeight="1" x14ac:dyDescent="0.25">
      <c r="A13" s="563" t="str">
        <f>TEXT(Codici!B8,"0#")</f>
        <v>02</v>
      </c>
      <c r="B13" s="560" t="str">
        <f>Codici!D8</f>
        <v>Offerte per amministrazione sacramenti</v>
      </c>
      <c r="C13" s="503">
        <f t="shared" ref="C13:C45" si="1">SUM(D13:O13)</f>
        <v>0</v>
      </c>
      <c r="D13" s="504">
        <f>SUMIF('Registro Cassa'!$H$5:$H$1500,CONCATENATE(D$10,"_",$A13),'Registro Cassa'!$D$5:$D$1500)</f>
        <v>0</v>
      </c>
      <c r="E13" s="504">
        <f>SUMIF('Registro Cassa'!$H$5:$H$1500,CONCATENATE(E$10,"_",$A13),'Registro Cassa'!$D$5:$D$1500)</f>
        <v>0</v>
      </c>
      <c r="F13" s="504">
        <f>SUMIF('Registro Cassa'!$H$5:$H$1500,CONCATENATE(F$10,"_",$A13),'Registro Cassa'!$D$5:$D$1500)</f>
        <v>0</v>
      </c>
      <c r="G13" s="504">
        <f>SUMIF('Registro Cassa'!$H$5:$H$1500,CONCATENATE(G$10,"_",$A13),'Registro Cassa'!$D$5:$D$1500)</f>
        <v>0</v>
      </c>
      <c r="H13" s="504">
        <f>SUMIF('Registro Cassa'!$H$5:$H$1500,CONCATENATE(H$10,"_",$A13),'Registro Cassa'!$D$5:$D$1500)</f>
        <v>0</v>
      </c>
      <c r="I13" s="504">
        <f>SUMIF('Registro Cassa'!$H$5:$H$1500,CONCATENATE(I$10,"_",$A13),'Registro Cassa'!$D$5:$D$1500)</f>
        <v>0</v>
      </c>
      <c r="J13" s="504">
        <f>SUMIF('Registro Cassa'!$H$5:$H$1500,CONCATENATE(J$10,"_",$A13),'Registro Cassa'!$D$5:$D$1500)</f>
        <v>0</v>
      </c>
      <c r="K13" s="504">
        <f>SUMIF('Registro Cassa'!$H$5:$H$1500,CONCATENATE(K$10,"_",$A13),'Registro Cassa'!$D$5:$D$1500)</f>
        <v>0</v>
      </c>
      <c r="L13" s="504">
        <f>SUMIF('Registro Cassa'!$H$5:$H$1500,CONCATENATE(L$10,"_",$A13),'Registro Cassa'!$D$5:$D$1500)</f>
        <v>0</v>
      </c>
      <c r="M13" s="504">
        <f>SUMIF('Registro Cassa'!$H$5:$H$1500,CONCATENATE(M$10,"_",$A13),'Registro Cassa'!$D$5:$D$1500)</f>
        <v>0</v>
      </c>
      <c r="N13" s="504">
        <f>SUMIF('Registro Cassa'!$H$5:$H$1500,CONCATENATE(N$10,"_",$A13),'Registro Cassa'!$D$5:$D$1500)</f>
        <v>0</v>
      </c>
      <c r="O13" s="504">
        <f>SUMIF('Registro Cassa'!$H$5:$H$1500,CONCATENATE(O$10,"_",$A13),'Registro Cassa'!$D$5:$D$1500)</f>
        <v>0</v>
      </c>
      <c r="P13" s="45"/>
    </row>
    <row r="14" spans="1:16" ht="20.100000000000001" customHeight="1" x14ac:dyDescent="0.25">
      <c r="A14" s="563" t="str">
        <f>TEXT(Codici!B9,"0#")</f>
        <v>03</v>
      </c>
      <c r="B14" s="560" t="str">
        <f>Codici!D9</f>
        <v>Offerte in cassette e candele</v>
      </c>
      <c r="C14" s="503">
        <f t="shared" si="1"/>
        <v>0</v>
      </c>
      <c r="D14" s="504">
        <f>SUMIF('Registro Cassa'!$H$5:$H$1500,CONCATENATE(D$10,"_",$A14),'Registro Cassa'!$D$5:$D$1500)</f>
        <v>0</v>
      </c>
      <c r="E14" s="504">
        <f>SUMIF('Registro Cassa'!$H$5:$H$1500,CONCATENATE(E$10,"_",$A14),'Registro Cassa'!$D$5:$D$1500)</f>
        <v>0</v>
      </c>
      <c r="F14" s="504">
        <f>SUMIF('Registro Cassa'!$H$5:$H$1500,CONCATENATE(F$10,"_",$A14),'Registro Cassa'!$D$5:$D$1500)</f>
        <v>0</v>
      </c>
      <c r="G14" s="504">
        <f>SUMIF('Registro Cassa'!$H$5:$H$1500,CONCATENATE(G$10,"_",$A14),'Registro Cassa'!$D$5:$D$1500)</f>
        <v>0</v>
      </c>
      <c r="H14" s="504">
        <f>SUMIF('Registro Cassa'!$H$5:$H$1500,CONCATENATE(H$10,"_",$A14),'Registro Cassa'!$D$5:$D$1500)</f>
        <v>0</v>
      </c>
      <c r="I14" s="504">
        <f>SUMIF('Registro Cassa'!$H$5:$H$1500,CONCATENATE(I$10,"_",$A14),'Registro Cassa'!$D$5:$D$1500)</f>
        <v>0</v>
      </c>
      <c r="J14" s="504">
        <f>SUMIF('Registro Cassa'!$H$5:$H$1500,CONCATENATE(J$10,"_",$A14),'Registro Cassa'!$D$5:$D$1500)</f>
        <v>0</v>
      </c>
      <c r="K14" s="504">
        <f>SUMIF('Registro Cassa'!$H$5:$H$1500,CONCATENATE(K$10,"_",$A14),'Registro Cassa'!$D$5:$D$1500)</f>
        <v>0</v>
      </c>
      <c r="L14" s="504">
        <f>SUMIF('Registro Cassa'!$H$5:$H$1500,CONCATENATE(L$10,"_",$A14),'Registro Cassa'!$D$5:$D$1500)</f>
        <v>0</v>
      </c>
      <c r="M14" s="504">
        <f>SUMIF('Registro Cassa'!$H$5:$H$1500,CONCATENATE(M$10,"_",$A14),'Registro Cassa'!$D$5:$D$1500)</f>
        <v>0</v>
      </c>
      <c r="N14" s="504">
        <f>SUMIF('Registro Cassa'!$H$5:$H$1500,CONCATENATE(N$10,"_",$A14),'Registro Cassa'!$D$5:$D$1500)</f>
        <v>0</v>
      </c>
      <c r="O14" s="504">
        <f>SUMIF('Registro Cassa'!$H$5:$H$1500,CONCATENATE(O$10,"_",$A14),'Registro Cassa'!$D$5:$D$1500)</f>
        <v>0</v>
      </c>
      <c r="P14" s="45"/>
    </row>
    <row r="15" spans="1:16" ht="20.100000000000001" customHeight="1" x14ac:dyDescent="0.25">
      <c r="A15" s="563" t="str">
        <f>TEXT(Codici!B10,"0#")</f>
        <v>04</v>
      </c>
      <c r="B15" s="560" t="str">
        <f>Codici!D10</f>
        <v>Offerte per Benedizioni</v>
      </c>
      <c r="C15" s="503">
        <f t="shared" si="1"/>
        <v>0</v>
      </c>
      <c r="D15" s="504">
        <f>SUMIF('Registro Cassa'!$H$5:$H$1500,CONCATENATE(D$10,"_",$A15),'Registro Cassa'!$D$5:$D$1500)</f>
        <v>0</v>
      </c>
      <c r="E15" s="504">
        <f>SUMIF('Registro Cassa'!$H$5:$H$1500,CONCATENATE(E$10,"_",$A15),'Registro Cassa'!$D$5:$D$1500)</f>
        <v>0</v>
      </c>
      <c r="F15" s="504">
        <f>SUMIF('Registro Cassa'!$H$5:$H$1500,CONCATENATE(F$10,"_",$A15),'Registro Cassa'!$D$5:$D$1500)</f>
        <v>0</v>
      </c>
      <c r="G15" s="504">
        <f>SUMIF('Registro Cassa'!$H$5:$H$1500,CONCATENATE(G$10,"_",$A15),'Registro Cassa'!$D$5:$D$1500)</f>
        <v>0</v>
      </c>
      <c r="H15" s="504">
        <f>SUMIF('Registro Cassa'!$H$5:$H$1500,CONCATENATE(H$10,"_",$A15),'Registro Cassa'!$D$5:$D$1500)</f>
        <v>0</v>
      </c>
      <c r="I15" s="504">
        <f>SUMIF('Registro Cassa'!$H$5:$H$1500,CONCATENATE(I$10,"_",$A15),'Registro Cassa'!$D$5:$D$1500)</f>
        <v>0</v>
      </c>
      <c r="J15" s="504">
        <f>SUMIF('Registro Cassa'!$H$5:$H$1500,CONCATENATE(J$10,"_",$A15),'Registro Cassa'!$D$5:$D$1500)</f>
        <v>0</v>
      </c>
      <c r="K15" s="504">
        <f>SUMIF('Registro Cassa'!$H$5:$H$1500,CONCATENATE(K$10,"_",$A15),'Registro Cassa'!$D$5:$D$1500)</f>
        <v>0</v>
      </c>
      <c r="L15" s="504">
        <f>SUMIF('Registro Cassa'!$H$5:$H$1500,CONCATENATE(L$10,"_",$A15),'Registro Cassa'!$D$5:$D$1500)</f>
        <v>0</v>
      </c>
      <c r="M15" s="504">
        <f>SUMIF('Registro Cassa'!$H$5:$H$1500,CONCATENATE(M$10,"_",$A15),'Registro Cassa'!$D$5:$D$1500)</f>
        <v>0</v>
      </c>
      <c r="N15" s="504">
        <f>SUMIF('Registro Cassa'!$H$5:$H$1500,CONCATENATE(N$10,"_",$A15),'Registro Cassa'!$D$5:$D$1500)</f>
        <v>0</v>
      </c>
      <c r="O15" s="504">
        <f>SUMIF('Registro Cassa'!$H$5:$H$1500,CONCATENATE(O$10,"_",$A15),'Registro Cassa'!$D$5:$D$1500)</f>
        <v>0</v>
      </c>
      <c r="P15" s="45"/>
    </row>
    <row r="16" spans="1:16" ht="20.100000000000001" customHeight="1" x14ac:dyDescent="0.25">
      <c r="A16" s="563" t="str">
        <f>TEXT(Codici!B11,"0#")</f>
        <v>05</v>
      </c>
      <c r="B16" s="560" t="str">
        <f>Codici!D11</f>
        <v>Entrate da attività (pranzi comunitari, pellegrinaggi, feste, ecc.)</v>
      </c>
      <c r="C16" s="503">
        <f t="shared" si="1"/>
        <v>0</v>
      </c>
      <c r="D16" s="504">
        <f>SUMIF('Registro Cassa'!$H$5:$H$1500,CONCATENATE(D$10,"_",$A16),'Registro Cassa'!$D$5:$D$1500)</f>
        <v>0</v>
      </c>
      <c r="E16" s="504">
        <f>SUMIF('Registro Cassa'!$H$5:$H$1500,CONCATENATE(E$10,"_",$A16),'Registro Cassa'!$D$5:$D$1500)</f>
        <v>0</v>
      </c>
      <c r="F16" s="504">
        <f>SUMIF('Registro Cassa'!$H$5:$H$1500,CONCATENATE(F$10,"_",$A16),'Registro Cassa'!$D$5:$D$1500)</f>
        <v>0</v>
      </c>
      <c r="G16" s="504">
        <f>SUMIF('Registro Cassa'!$H$5:$H$1500,CONCATENATE(G$10,"_",$A16),'Registro Cassa'!$D$5:$D$1500)</f>
        <v>0</v>
      </c>
      <c r="H16" s="504">
        <f>SUMIF('Registro Cassa'!$H$5:$H$1500,CONCATENATE(H$10,"_",$A16),'Registro Cassa'!$D$5:$D$1500)</f>
        <v>0</v>
      </c>
      <c r="I16" s="504">
        <f>SUMIF('Registro Cassa'!$H$5:$H$1500,CONCATENATE(I$10,"_",$A16),'Registro Cassa'!$D$5:$D$1500)</f>
        <v>0</v>
      </c>
      <c r="J16" s="504">
        <f>SUMIF('Registro Cassa'!$H$5:$H$1500,CONCATENATE(J$10,"_",$A16),'Registro Cassa'!$D$5:$D$1500)</f>
        <v>0</v>
      </c>
      <c r="K16" s="504">
        <f>SUMIF('Registro Cassa'!$H$5:$H$1500,CONCATENATE(K$10,"_",$A16),'Registro Cassa'!$D$5:$D$1500)</f>
        <v>0</v>
      </c>
      <c r="L16" s="504">
        <f>SUMIF('Registro Cassa'!$H$5:$H$1500,CONCATENATE(L$10,"_",$A16),'Registro Cassa'!$D$5:$D$1500)</f>
        <v>0</v>
      </c>
      <c r="M16" s="504">
        <f>SUMIF('Registro Cassa'!$H$5:$H$1500,CONCATENATE(M$10,"_",$A16),'Registro Cassa'!$D$5:$D$1500)</f>
        <v>0</v>
      </c>
      <c r="N16" s="504">
        <f>SUMIF('Registro Cassa'!$H$5:$H$1500,CONCATENATE(N$10,"_",$A16),'Registro Cassa'!$D$5:$D$1500)</f>
        <v>0</v>
      </c>
      <c r="O16" s="504">
        <f>SUMIF('Registro Cassa'!$H$5:$H$1500,CONCATENATE(O$10,"_",$A16),'Registro Cassa'!$D$5:$D$1500)</f>
        <v>0</v>
      </c>
      <c r="P16" s="45"/>
    </row>
    <row r="17" spans="1:16" ht="20.100000000000001" customHeight="1" x14ac:dyDescent="0.25">
      <c r="A17" s="563" t="str">
        <f>TEXT(Codici!B12,"0#")</f>
        <v>06</v>
      </c>
      <c r="B17" s="560" t="str">
        <f>Codici!D12</f>
        <v>Canoni attivi (fitti terreni, fabbricati, strutture, ecc.)</v>
      </c>
      <c r="C17" s="503">
        <f t="shared" si="1"/>
        <v>0</v>
      </c>
      <c r="D17" s="504">
        <f>SUMIF('Registro Cassa'!$H$5:$H$1500,CONCATENATE(D$10,"_",$A17),'Registro Cassa'!$D$5:$D$1500)</f>
        <v>0</v>
      </c>
      <c r="E17" s="504">
        <f>SUMIF('Registro Cassa'!$H$5:$H$1500,CONCATENATE(E$10,"_",$A17),'Registro Cassa'!$D$5:$D$1500)</f>
        <v>0</v>
      </c>
      <c r="F17" s="504">
        <f>SUMIF('Registro Cassa'!$H$5:$H$1500,CONCATENATE(F$10,"_",$A17),'Registro Cassa'!$D$5:$D$1500)</f>
        <v>0</v>
      </c>
      <c r="G17" s="504">
        <f>SUMIF('Registro Cassa'!$H$5:$H$1500,CONCATENATE(G$10,"_",$A17),'Registro Cassa'!$D$5:$D$1500)</f>
        <v>0</v>
      </c>
      <c r="H17" s="504">
        <f>SUMIF('Registro Cassa'!$H$5:$H$1500,CONCATENATE(H$10,"_",$A17),'Registro Cassa'!$D$5:$D$1500)</f>
        <v>0</v>
      </c>
      <c r="I17" s="504">
        <f>SUMIF('Registro Cassa'!$H$5:$H$1500,CONCATENATE(I$10,"_",$A17),'Registro Cassa'!$D$5:$D$1500)</f>
        <v>0</v>
      </c>
      <c r="J17" s="504">
        <f>SUMIF('Registro Cassa'!$H$5:$H$1500,CONCATENATE(J$10,"_",$A17),'Registro Cassa'!$D$5:$D$1500)</f>
        <v>0</v>
      </c>
      <c r="K17" s="504">
        <f>SUMIF('Registro Cassa'!$H$5:$H$1500,CONCATENATE(K$10,"_",$A17),'Registro Cassa'!$D$5:$D$1500)</f>
        <v>0</v>
      </c>
      <c r="L17" s="504">
        <f>SUMIF('Registro Cassa'!$H$5:$H$1500,CONCATENATE(L$10,"_",$A17),'Registro Cassa'!$D$5:$D$1500)</f>
        <v>0</v>
      </c>
      <c r="M17" s="504">
        <f>SUMIF('Registro Cassa'!$H$5:$H$1500,CONCATENATE(M$10,"_",$A17),'Registro Cassa'!$D$5:$D$1500)</f>
        <v>0</v>
      </c>
      <c r="N17" s="504">
        <f>SUMIF('Registro Cassa'!$H$5:$H$1500,CONCATENATE(N$10,"_",$A17),'Registro Cassa'!$D$5:$D$1500)</f>
        <v>0</v>
      </c>
      <c r="O17" s="504">
        <f>SUMIF('Registro Cassa'!$H$5:$H$1500,CONCATENATE(O$10,"_",$A17),'Registro Cassa'!$D$5:$D$1500)</f>
        <v>0</v>
      </c>
      <c r="P17" s="45"/>
    </row>
    <row r="18" spans="1:16" ht="20.100000000000001" customHeight="1" x14ac:dyDescent="0.25">
      <c r="A18" s="563" t="str">
        <f>TEXT(Codici!B13,"0#")</f>
        <v>07</v>
      </c>
      <c r="B18" s="560" t="str">
        <f>Codici!D13</f>
        <v>Altre offerte ordinarie</v>
      </c>
      <c r="C18" s="503">
        <f t="shared" si="1"/>
        <v>0</v>
      </c>
      <c r="D18" s="504">
        <f>SUMIF('Registro Cassa'!$H$5:$H$1500,CONCATENATE(D$10,"_",$A18),'Registro Cassa'!$D$5:$D$1500)</f>
        <v>0</v>
      </c>
      <c r="E18" s="504">
        <f>SUMIF('Registro Cassa'!$H$5:$H$1500,CONCATENATE(E$10,"_",$A18),'Registro Cassa'!$D$5:$D$1500)</f>
        <v>0</v>
      </c>
      <c r="F18" s="504">
        <f>SUMIF('Registro Cassa'!$H$5:$H$1500,CONCATENATE(F$10,"_",$A18),'Registro Cassa'!$D$5:$D$1500)</f>
        <v>0</v>
      </c>
      <c r="G18" s="504">
        <f>SUMIF('Registro Cassa'!$H$5:$H$1500,CONCATENATE(G$10,"_",$A18),'Registro Cassa'!$D$5:$D$1500)</f>
        <v>0</v>
      </c>
      <c r="H18" s="504">
        <f>SUMIF('Registro Cassa'!$H$5:$H$1500,CONCATENATE(H$10,"_",$A18),'Registro Cassa'!$D$5:$D$1500)</f>
        <v>0</v>
      </c>
      <c r="I18" s="504">
        <f>SUMIF('Registro Cassa'!$H$5:$H$1500,CONCATENATE(I$10,"_",$A18),'Registro Cassa'!$D$5:$D$1500)</f>
        <v>0</v>
      </c>
      <c r="J18" s="504">
        <f>SUMIF('Registro Cassa'!$H$5:$H$1500,CONCATENATE(J$10,"_",$A18),'Registro Cassa'!$D$5:$D$1500)</f>
        <v>0</v>
      </c>
      <c r="K18" s="504">
        <f>SUMIF('Registro Cassa'!$H$5:$H$1500,CONCATENATE(K$10,"_",$A18),'Registro Cassa'!$D$5:$D$1500)</f>
        <v>0</v>
      </c>
      <c r="L18" s="504">
        <f>SUMIF('Registro Cassa'!$H$5:$H$1500,CONCATENATE(L$10,"_",$A18),'Registro Cassa'!$D$5:$D$1500)</f>
        <v>0</v>
      </c>
      <c r="M18" s="504">
        <f>SUMIF('Registro Cassa'!$H$5:$H$1500,CONCATENATE(M$10,"_",$A18),'Registro Cassa'!$D$5:$D$1500)</f>
        <v>0</v>
      </c>
      <c r="N18" s="504">
        <f>SUMIF('Registro Cassa'!$H$5:$H$1500,CONCATENATE(N$10,"_",$A18),'Registro Cassa'!$D$5:$D$1500)</f>
        <v>0</v>
      </c>
      <c r="O18" s="504">
        <f>SUMIF('Registro Cassa'!$H$5:$H$1500,CONCATENATE(O$10,"_",$A18),'Registro Cassa'!$D$5:$D$1500)</f>
        <v>0</v>
      </c>
      <c r="P18" s="45"/>
    </row>
    <row r="19" spans="1:16" ht="20.100000000000001" customHeight="1" x14ac:dyDescent="0.25">
      <c r="A19" s="563" t="str">
        <f>TEXT(Codici!B14,"0#")</f>
        <v>08</v>
      </c>
      <c r="B19" s="560" t="str">
        <f>Codici!D14</f>
        <v>Erogazioni liberali (DPR 917 art. 100 2% redd. Impresa)</v>
      </c>
      <c r="C19" s="503">
        <f t="shared" si="1"/>
        <v>0</v>
      </c>
      <c r="D19" s="504">
        <f>SUMIF('Registro Cassa'!$H$5:$H$1500,CONCATENATE(D$10,"_",$A19),'Registro Cassa'!$D$5:$D$1500)</f>
        <v>0</v>
      </c>
      <c r="E19" s="504">
        <f>SUMIF('Registro Cassa'!$H$5:$H$1500,CONCATENATE(E$10,"_",$A19),'Registro Cassa'!$D$5:$D$1500)</f>
        <v>0</v>
      </c>
      <c r="F19" s="504">
        <f>SUMIF('Registro Cassa'!$H$5:$H$1500,CONCATENATE(F$10,"_",$A19),'Registro Cassa'!$D$5:$D$1500)</f>
        <v>0</v>
      </c>
      <c r="G19" s="504">
        <f>SUMIF('Registro Cassa'!$H$5:$H$1500,CONCATENATE(G$10,"_",$A19),'Registro Cassa'!$D$5:$D$1500)</f>
        <v>0</v>
      </c>
      <c r="H19" s="504">
        <f>SUMIF('Registro Cassa'!$H$5:$H$1500,CONCATENATE(H$10,"_",$A19),'Registro Cassa'!$D$5:$D$1500)</f>
        <v>0</v>
      </c>
      <c r="I19" s="504">
        <f>SUMIF('Registro Cassa'!$H$5:$H$1500,CONCATENATE(I$10,"_",$A19),'Registro Cassa'!$D$5:$D$1500)</f>
        <v>0</v>
      </c>
      <c r="J19" s="504">
        <f>SUMIF('Registro Cassa'!$H$5:$H$1500,CONCATENATE(J$10,"_",$A19),'Registro Cassa'!$D$5:$D$1500)</f>
        <v>0</v>
      </c>
      <c r="K19" s="504">
        <f>SUMIF('Registro Cassa'!$H$5:$H$1500,CONCATENATE(K$10,"_",$A19),'Registro Cassa'!$D$5:$D$1500)</f>
        <v>0</v>
      </c>
      <c r="L19" s="504">
        <f>SUMIF('Registro Cassa'!$H$5:$H$1500,CONCATENATE(L$10,"_",$A19),'Registro Cassa'!$D$5:$D$1500)</f>
        <v>0</v>
      </c>
      <c r="M19" s="504">
        <f>SUMIF('Registro Cassa'!$H$5:$H$1500,CONCATENATE(M$10,"_",$A19),'Registro Cassa'!$D$5:$D$1500)</f>
        <v>0</v>
      </c>
      <c r="N19" s="504">
        <f>SUMIF('Registro Cassa'!$H$5:$H$1500,CONCATENATE(N$10,"_",$A19),'Registro Cassa'!$D$5:$D$1500)</f>
        <v>0</v>
      </c>
      <c r="O19" s="504">
        <f>SUMIF('Registro Cassa'!$H$5:$H$1500,CONCATENATE(O$10,"_",$A19),'Registro Cassa'!$D$5:$D$1500)</f>
        <v>0</v>
      </c>
      <c r="P19" s="45"/>
    </row>
    <row r="20" spans="1:16" ht="20.100000000000001" customHeight="1" x14ac:dyDescent="0.25">
      <c r="A20" s="563" t="str">
        <f>TEXT(Codici!B15,"0#")</f>
        <v>09</v>
      </c>
      <c r="B20" s="560" t="str">
        <f>Codici!D15</f>
        <v>Risarcimenti e rimborsi (assicurazioni, rimborso tasse, ecc.)</v>
      </c>
      <c r="C20" s="503">
        <f t="shared" si="1"/>
        <v>0</v>
      </c>
      <c r="D20" s="504">
        <f>SUMIF('Registro Cassa'!$H$5:$H$1500,CONCATENATE(D$10,"_",$A20),'Registro Cassa'!$D$5:$D$1500)</f>
        <v>0</v>
      </c>
      <c r="E20" s="504">
        <f>SUMIF('Registro Cassa'!$H$5:$H$1500,CONCATENATE(E$10,"_",$A20),'Registro Cassa'!$D$5:$D$1500)</f>
        <v>0</v>
      </c>
      <c r="F20" s="504">
        <f>SUMIF('Registro Cassa'!$H$5:$H$1500,CONCATENATE(F$10,"_",$A20),'Registro Cassa'!$D$5:$D$1500)</f>
        <v>0</v>
      </c>
      <c r="G20" s="504">
        <f>SUMIF('Registro Cassa'!$H$5:$H$1500,CONCATENATE(G$10,"_",$A20),'Registro Cassa'!$D$5:$D$1500)</f>
        <v>0</v>
      </c>
      <c r="H20" s="504">
        <f>SUMIF('Registro Cassa'!$H$5:$H$1500,CONCATENATE(H$10,"_",$A20),'Registro Cassa'!$D$5:$D$1500)</f>
        <v>0</v>
      </c>
      <c r="I20" s="504">
        <f>SUMIF('Registro Cassa'!$H$5:$H$1500,CONCATENATE(I$10,"_",$A20),'Registro Cassa'!$D$5:$D$1500)</f>
        <v>0</v>
      </c>
      <c r="J20" s="504">
        <f>SUMIF('Registro Cassa'!$H$5:$H$1500,CONCATENATE(J$10,"_",$A20),'Registro Cassa'!$D$5:$D$1500)</f>
        <v>0</v>
      </c>
      <c r="K20" s="504">
        <f>SUMIF('Registro Cassa'!$H$5:$H$1500,CONCATENATE(K$10,"_",$A20),'Registro Cassa'!$D$5:$D$1500)</f>
        <v>0</v>
      </c>
      <c r="L20" s="504">
        <f>SUMIF('Registro Cassa'!$H$5:$H$1500,CONCATENATE(L$10,"_",$A20),'Registro Cassa'!$D$5:$D$1500)</f>
        <v>0</v>
      </c>
      <c r="M20" s="504">
        <f>SUMIF('Registro Cassa'!$H$5:$H$1500,CONCATENATE(M$10,"_",$A20),'Registro Cassa'!$D$5:$D$1500)</f>
        <v>0</v>
      </c>
      <c r="N20" s="504">
        <f>SUMIF('Registro Cassa'!$H$5:$H$1500,CONCATENATE(N$10,"_",$A20),'Registro Cassa'!$D$5:$D$1500)</f>
        <v>0</v>
      </c>
      <c r="O20" s="504">
        <f>SUMIF('Registro Cassa'!$H$5:$H$1500,CONCATENATE(O$10,"_",$A20),'Registro Cassa'!$D$5:$D$1500)</f>
        <v>0</v>
      </c>
      <c r="P20" s="45"/>
    </row>
    <row r="21" spans="1:16" ht="20.100000000000001" customHeight="1" x14ac:dyDescent="0.25">
      <c r="A21" s="563" t="str">
        <f>TEXT(Codici!B16,"0#")</f>
        <v>10</v>
      </c>
      <c r="B21" s="560" t="str">
        <f>Codici!D16</f>
        <v>Entrate per contributi da enti pubblici</v>
      </c>
      <c r="C21" s="503">
        <f t="shared" si="1"/>
        <v>0</v>
      </c>
      <c r="D21" s="504">
        <f>SUMIF('Registro Cassa'!$H$5:$H$1500,CONCATENATE(D$10,"_",$A21),'Registro Cassa'!$D$5:$D$1500)</f>
        <v>0</v>
      </c>
      <c r="E21" s="504">
        <f>SUMIF('Registro Cassa'!$H$5:$H$1500,CONCATENATE(E$10,"_",$A21),'Registro Cassa'!$D$5:$D$1500)</f>
        <v>0</v>
      </c>
      <c r="F21" s="504">
        <f>SUMIF('Registro Cassa'!$H$5:$H$1500,CONCATENATE(F$10,"_",$A21),'Registro Cassa'!$D$5:$D$1500)</f>
        <v>0</v>
      </c>
      <c r="G21" s="504">
        <f>SUMIF('Registro Cassa'!$H$5:$H$1500,CONCATENATE(G$10,"_",$A21),'Registro Cassa'!$D$5:$D$1500)</f>
        <v>0</v>
      </c>
      <c r="H21" s="504">
        <f>SUMIF('Registro Cassa'!$H$5:$H$1500,CONCATENATE(H$10,"_",$A21),'Registro Cassa'!$D$5:$D$1500)</f>
        <v>0</v>
      </c>
      <c r="I21" s="504">
        <f>SUMIF('Registro Cassa'!$H$5:$H$1500,CONCATENATE(I$10,"_",$A21),'Registro Cassa'!$D$5:$D$1500)</f>
        <v>0</v>
      </c>
      <c r="J21" s="504">
        <f>SUMIF('Registro Cassa'!$H$5:$H$1500,CONCATENATE(J$10,"_",$A21),'Registro Cassa'!$D$5:$D$1500)</f>
        <v>0</v>
      </c>
      <c r="K21" s="504">
        <f>SUMIF('Registro Cassa'!$H$5:$H$1500,CONCATENATE(K$10,"_",$A21),'Registro Cassa'!$D$5:$D$1500)</f>
        <v>0</v>
      </c>
      <c r="L21" s="504">
        <f>SUMIF('Registro Cassa'!$H$5:$H$1500,CONCATENATE(L$10,"_",$A21),'Registro Cassa'!$D$5:$D$1500)</f>
        <v>0</v>
      </c>
      <c r="M21" s="504">
        <f>SUMIF('Registro Cassa'!$H$5:$H$1500,CONCATENATE(M$10,"_",$A21),'Registro Cassa'!$D$5:$D$1500)</f>
        <v>0</v>
      </c>
      <c r="N21" s="504">
        <f>SUMIF('Registro Cassa'!$H$5:$H$1500,CONCATENATE(N$10,"_",$A21),'Registro Cassa'!$D$5:$D$1500)</f>
        <v>0</v>
      </c>
      <c r="O21" s="504">
        <f>SUMIF('Registro Cassa'!$H$5:$H$1500,CONCATENATE(O$10,"_",$A21),'Registro Cassa'!$D$5:$D$1500)</f>
        <v>0</v>
      </c>
      <c r="P21" s="45"/>
    </row>
    <row r="22" spans="1:16" ht="20.100000000000001" customHeight="1" x14ac:dyDescent="0.25">
      <c r="A22" s="563" t="str">
        <f>TEXT(Codici!B17,"0#")</f>
        <v>11</v>
      </c>
      <c r="B22" s="560" t="str">
        <f>Codici!D17</f>
        <v>Entrate per contributi da Diocesi, Parrocchie,…</v>
      </c>
      <c r="C22" s="503">
        <f t="shared" si="1"/>
        <v>0</v>
      </c>
      <c r="D22" s="504">
        <f>SUMIF('Registro Cassa'!$H$5:$H$1500,CONCATENATE(D$10,"_",$A22),'Registro Cassa'!$D$5:$D$1500)</f>
        <v>0</v>
      </c>
      <c r="E22" s="504">
        <f>SUMIF('Registro Cassa'!$H$5:$H$1500,CONCATENATE(E$10,"_",$A22),'Registro Cassa'!$D$5:$D$1500)</f>
        <v>0</v>
      </c>
      <c r="F22" s="504">
        <f>SUMIF('Registro Cassa'!$H$5:$H$1500,CONCATENATE(F$10,"_",$A22),'Registro Cassa'!$D$5:$D$1500)</f>
        <v>0</v>
      </c>
      <c r="G22" s="504">
        <f>SUMIF('Registro Cassa'!$H$5:$H$1500,CONCATENATE(G$10,"_",$A22),'Registro Cassa'!$D$5:$D$1500)</f>
        <v>0</v>
      </c>
      <c r="H22" s="504">
        <f>SUMIF('Registro Cassa'!$H$5:$H$1500,CONCATENATE(H$10,"_",$A22),'Registro Cassa'!$D$5:$D$1500)</f>
        <v>0</v>
      </c>
      <c r="I22" s="504">
        <f>SUMIF('Registro Cassa'!$H$5:$H$1500,CONCATENATE(I$10,"_",$A22),'Registro Cassa'!$D$5:$D$1500)</f>
        <v>0</v>
      </c>
      <c r="J22" s="504">
        <f>SUMIF('Registro Cassa'!$H$5:$H$1500,CONCATENATE(J$10,"_",$A22),'Registro Cassa'!$D$5:$D$1500)</f>
        <v>0</v>
      </c>
      <c r="K22" s="504">
        <f>SUMIF('Registro Cassa'!$H$5:$H$1500,CONCATENATE(K$10,"_",$A22),'Registro Cassa'!$D$5:$D$1500)</f>
        <v>0</v>
      </c>
      <c r="L22" s="504">
        <f>SUMIF('Registro Cassa'!$H$5:$H$1500,CONCATENATE(L$10,"_",$A22),'Registro Cassa'!$D$5:$D$1500)</f>
        <v>0</v>
      </c>
      <c r="M22" s="504">
        <f>SUMIF('Registro Cassa'!$H$5:$H$1500,CONCATENATE(M$10,"_",$A22),'Registro Cassa'!$D$5:$D$1500)</f>
        <v>0</v>
      </c>
      <c r="N22" s="504">
        <f>SUMIF('Registro Cassa'!$H$5:$H$1500,CONCATENATE(N$10,"_",$A22),'Registro Cassa'!$D$5:$D$1500)</f>
        <v>0</v>
      </c>
      <c r="O22" s="504">
        <f>SUMIF('Registro Cassa'!$H$5:$H$1500,CONCATENATE(O$10,"_",$A22),'Registro Cassa'!$D$5:$D$1500)</f>
        <v>0</v>
      </c>
      <c r="P22" s="45"/>
    </row>
    <row r="23" spans="1:16" ht="20.100000000000001" customHeight="1" x14ac:dyDescent="0.25">
      <c r="A23" s="563" t="str">
        <f>TEXT(Codici!B18,"0#")</f>
        <v>12</v>
      </c>
      <c r="B23" s="560" t="str">
        <f>Codici!D18</f>
        <v>Offerte per attività istituzionali (oratorio, grest, campi scuola, sport …)</v>
      </c>
      <c r="C23" s="503">
        <f t="shared" si="1"/>
        <v>0</v>
      </c>
      <c r="D23" s="504">
        <f>SUMIF('Registro Cassa'!$H$5:$H$1500,CONCATENATE(D$10,"_",$A23),'Registro Cassa'!$D$5:$D$1500)</f>
        <v>0</v>
      </c>
      <c r="E23" s="504">
        <f>SUMIF('Registro Cassa'!$H$5:$H$1500,CONCATENATE(E$10,"_",$A23),'Registro Cassa'!$D$5:$D$1500)</f>
        <v>0</v>
      </c>
      <c r="F23" s="504">
        <f>SUMIF('Registro Cassa'!$H$5:$H$1500,CONCATENATE(F$10,"_",$A23),'Registro Cassa'!$D$5:$D$1500)</f>
        <v>0</v>
      </c>
      <c r="G23" s="504">
        <f>SUMIF('Registro Cassa'!$H$5:$H$1500,CONCATENATE(G$10,"_",$A23),'Registro Cassa'!$D$5:$D$1500)</f>
        <v>0</v>
      </c>
      <c r="H23" s="504">
        <f>SUMIF('Registro Cassa'!$H$5:$H$1500,CONCATENATE(H$10,"_",$A23),'Registro Cassa'!$D$5:$D$1500)</f>
        <v>0</v>
      </c>
      <c r="I23" s="504">
        <f>SUMIF('Registro Cassa'!$H$5:$H$1500,CONCATENATE(I$10,"_",$A23),'Registro Cassa'!$D$5:$D$1500)</f>
        <v>0</v>
      </c>
      <c r="J23" s="504">
        <f>SUMIF('Registro Cassa'!$H$5:$H$1500,CONCATENATE(J$10,"_",$A23),'Registro Cassa'!$D$5:$D$1500)</f>
        <v>0</v>
      </c>
      <c r="K23" s="504">
        <f>SUMIF('Registro Cassa'!$H$5:$H$1500,CONCATENATE(K$10,"_",$A23),'Registro Cassa'!$D$5:$D$1500)</f>
        <v>0</v>
      </c>
      <c r="L23" s="504">
        <f>SUMIF('Registro Cassa'!$H$5:$H$1500,CONCATENATE(L$10,"_",$A23),'Registro Cassa'!$D$5:$D$1500)</f>
        <v>0</v>
      </c>
      <c r="M23" s="504">
        <f>SUMIF('Registro Cassa'!$H$5:$H$1500,CONCATENATE(M$10,"_",$A23),'Registro Cassa'!$D$5:$D$1500)</f>
        <v>0</v>
      </c>
      <c r="N23" s="504">
        <f>SUMIF('Registro Cassa'!$H$5:$H$1500,CONCATENATE(N$10,"_",$A23),'Registro Cassa'!$D$5:$D$1500)</f>
        <v>0</v>
      </c>
      <c r="O23" s="504">
        <f>SUMIF('Registro Cassa'!$H$5:$H$1500,CONCATENATE(O$10,"_",$A23),'Registro Cassa'!$D$5:$D$1500)</f>
        <v>0</v>
      </c>
      <c r="P23" s="45"/>
    </row>
    <row r="24" spans="1:16" ht="20.100000000000001" customHeight="1" x14ac:dyDescent="0.25">
      <c r="A24" s="563" t="str">
        <f>TEXT(Codici!B19,"0#")</f>
        <v>13</v>
      </c>
      <c r="B24" s="560" t="str">
        <f>Codici!D19</f>
        <v>Rimborsi da parroco/vicario parr. per le spese (elettricità, gas, ecc.)</v>
      </c>
      <c r="C24" s="503">
        <f t="shared" si="1"/>
        <v>0</v>
      </c>
      <c r="D24" s="504">
        <f>SUMIF('Registro Cassa'!$H$5:$H$1500,CONCATENATE(D$10,"_",$A24),'Registro Cassa'!$D$5:$D$1500)</f>
        <v>0</v>
      </c>
      <c r="E24" s="504">
        <f>SUMIF('Registro Cassa'!$H$5:$H$1500,CONCATENATE(E$10,"_",$A24),'Registro Cassa'!$D$5:$D$1500)</f>
        <v>0</v>
      </c>
      <c r="F24" s="504">
        <f>SUMIF('Registro Cassa'!$H$5:$H$1500,CONCATENATE(F$10,"_",$A24),'Registro Cassa'!$D$5:$D$1500)</f>
        <v>0</v>
      </c>
      <c r="G24" s="504">
        <f>SUMIF('Registro Cassa'!$H$5:$H$1500,CONCATENATE(G$10,"_",$A24),'Registro Cassa'!$D$5:$D$1500)</f>
        <v>0</v>
      </c>
      <c r="H24" s="504">
        <f>SUMIF('Registro Cassa'!$H$5:$H$1500,CONCATENATE(H$10,"_",$A24),'Registro Cassa'!$D$5:$D$1500)</f>
        <v>0</v>
      </c>
      <c r="I24" s="504">
        <f>SUMIF('Registro Cassa'!$H$5:$H$1500,CONCATENATE(I$10,"_",$A24),'Registro Cassa'!$D$5:$D$1500)</f>
        <v>0</v>
      </c>
      <c r="J24" s="504">
        <f>SUMIF('Registro Cassa'!$H$5:$H$1500,CONCATENATE(J$10,"_",$A24),'Registro Cassa'!$D$5:$D$1500)</f>
        <v>0</v>
      </c>
      <c r="K24" s="504">
        <f>SUMIF('Registro Cassa'!$H$5:$H$1500,CONCATENATE(K$10,"_",$A24),'Registro Cassa'!$D$5:$D$1500)</f>
        <v>0</v>
      </c>
      <c r="L24" s="504">
        <f>SUMIF('Registro Cassa'!$H$5:$H$1500,CONCATENATE(L$10,"_",$A24),'Registro Cassa'!$D$5:$D$1500)</f>
        <v>0</v>
      </c>
      <c r="M24" s="504">
        <f>SUMIF('Registro Cassa'!$H$5:$H$1500,CONCATENATE(M$10,"_",$A24),'Registro Cassa'!$D$5:$D$1500)</f>
        <v>0</v>
      </c>
      <c r="N24" s="504">
        <f>SUMIF('Registro Cassa'!$H$5:$H$1500,CONCATENATE(N$10,"_",$A24),'Registro Cassa'!$D$5:$D$1500)</f>
        <v>0</v>
      </c>
      <c r="O24" s="504">
        <f>SUMIF('Registro Cassa'!$H$5:$H$1500,CONCATENATE(O$10,"_",$A24),'Registro Cassa'!$D$5:$D$1500)</f>
        <v>0</v>
      </c>
      <c r="P24" s="45"/>
    </row>
    <row r="25" spans="1:16" ht="20.100000000000001" customHeight="1" x14ac:dyDescent="0.25">
      <c r="A25" s="563" t="str">
        <f>TEXT(Codici!B20,"0#")</f>
        <v>14</v>
      </c>
      <c r="B25" s="560" t="str">
        <f>Codici!D20</f>
        <v xml:space="preserve">Offerte per bollettino parrocchiale e riviste </v>
      </c>
      <c r="C25" s="503">
        <f t="shared" si="1"/>
        <v>0</v>
      </c>
      <c r="D25" s="504">
        <f>SUMIF('Registro Cassa'!$H$5:$H$1500,CONCATENATE(D$10,"_",$A25),'Registro Cassa'!$D$5:$D$1500)</f>
        <v>0</v>
      </c>
      <c r="E25" s="504">
        <f>SUMIF('Registro Cassa'!$H$5:$H$1500,CONCATENATE(E$10,"_",$A25),'Registro Cassa'!$D$5:$D$1500)</f>
        <v>0</v>
      </c>
      <c r="F25" s="504">
        <f>SUMIF('Registro Cassa'!$H$5:$H$1500,CONCATENATE(F$10,"_",$A25),'Registro Cassa'!$D$5:$D$1500)</f>
        <v>0</v>
      </c>
      <c r="G25" s="504">
        <f>SUMIF('Registro Cassa'!$H$5:$H$1500,CONCATENATE(G$10,"_",$A25),'Registro Cassa'!$D$5:$D$1500)</f>
        <v>0</v>
      </c>
      <c r="H25" s="504">
        <f>SUMIF('Registro Cassa'!$H$5:$H$1500,CONCATENATE(H$10,"_",$A25),'Registro Cassa'!$D$5:$D$1500)</f>
        <v>0</v>
      </c>
      <c r="I25" s="504">
        <f>SUMIF('Registro Cassa'!$H$5:$H$1500,CONCATENATE(I$10,"_",$A25),'Registro Cassa'!$D$5:$D$1500)</f>
        <v>0</v>
      </c>
      <c r="J25" s="504">
        <f>SUMIF('Registro Cassa'!$H$5:$H$1500,CONCATENATE(J$10,"_",$A25),'Registro Cassa'!$D$5:$D$1500)</f>
        <v>0</v>
      </c>
      <c r="K25" s="504">
        <f>SUMIF('Registro Cassa'!$H$5:$H$1500,CONCATENATE(K$10,"_",$A25),'Registro Cassa'!$D$5:$D$1500)</f>
        <v>0</v>
      </c>
      <c r="L25" s="504">
        <f>SUMIF('Registro Cassa'!$H$5:$H$1500,CONCATENATE(L$10,"_",$A25),'Registro Cassa'!$D$5:$D$1500)</f>
        <v>0</v>
      </c>
      <c r="M25" s="504">
        <f>SUMIF('Registro Cassa'!$H$5:$H$1500,CONCATENATE(M$10,"_",$A25),'Registro Cassa'!$D$5:$D$1500)</f>
        <v>0</v>
      </c>
      <c r="N25" s="504">
        <f>SUMIF('Registro Cassa'!$H$5:$H$1500,CONCATENATE(N$10,"_",$A25),'Registro Cassa'!$D$5:$D$1500)</f>
        <v>0</v>
      </c>
      <c r="O25" s="504">
        <f>SUMIF('Registro Cassa'!$H$5:$H$1500,CONCATENATE(O$10,"_",$A25),'Registro Cassa'!$D$5:$D$1500)</f>
        <v>0</v>
      </c>
      <c r="P25" s="45"/>
    </row>
    <row r="26" spans="1:16" ht="20.100000000000001" customHeight="1" x14ac:dyDescent="0.25">
      <c r="A26" s="563" t="str">
        <f>TEXT(Codici!B21,"0#")</f>
        <v>15</v>
      </c>
      <c r="B26" s="564" t="str">
        <f>Codici!D21</f>
        <v>Offerte/Entrate per attività parrocchiali (catechesi, pastorale, ...)</v>
      </c>
      <c r="C26" s="503">
        <f t="shared" si="1"/>
        <v>0</v>
      </c>
      <c r="D26" s="504">
        <f>SUMIF('Registro Cassa'!$H$5:$H$1500,CONCATENATE(D$10,"_",$A26),'Registro Cassa'!$D$5:$D$1500)</f>
        <v>0</v>
      </c>
      <c r="E26" s="504">
        <f>SUMIF('Registro Cassa'!$H$5:$H$1500,CONCATENATE(E$10,"_",$A26),'Registro Cassa'!$D$5:$D$1500)</f>
        <v>0</v>
      </c>
      <c r="F26" s="504">
        <f>SUMIF('Registro Cassa'!$H$5:$H$1500,CONCATENATE(F$10,"_",$A26),'Registro Cassa'!$D$5:$D$1500)</f>
        <v>0</v>
      </c>
      <c r="G26" s="504">
        <f>SUMIF('Registro Cassa'!$H$5:$H$1500,CONCATENATE(G$10,"_",$A26),'Registro Cassa'!$D$5:$D$1500)</f>
        <v>0</v>
      </c>
      <c r="H26" s="504">
        <f>SUMIF('Registro Cassa'!$H$5:$H$1500,CONCATENATE(H$10,"_",$A26),'Registro Cassa'!$D$5:$D$1500)</f>
        <v>0</v>
      </c>
      <c r="I26" s="504">
        <f>SUMIF('Registro Cassa'!$H$5:$H$1500,CONCATENATE(I$10,"_",$A26),'Registro Cassa'!$D$5:$D$1500)</f>
        <v>0</v>
      </c>
      <c r="J26" s="504">
        <f>SUMIF('Registro Cassa'!$H$5:$H$1500,CONCATENATE(J$10,"_",$A26),'Registro Cassa'!$D$5:$D$1500)</f>
        <v>0</v>
      </c>
      <c r="K26" s="504">
        <f>SUMIF('Registro Cassa'!$H$5:$H$1500,CONCATENATE(K$10,"_",$A26),'Registro Cassa'!$D$5:$D$1500)</f>
        <v>0</v>
      </c>
      <c r="L26" s="504">
        <f>SUMIF('Registro Cassa'!$H$5:$H$1500,CONCATENATE(L$10,"_",$A26),'Registro Cassa'!$D$5:$D$1500)</f>
        <v>0</v>
      </c>
      <c r="M26" s="504">
        <f>SUMIF('Registro Cassa'!$H$5:$H$1500,CONCATENATE(M$10,"_",$A26),'Registro Cassa'!$D$5:$D$1500)</f>
        <v>0</v>
      </c>
      <c r="N26" s="504">
        <f>SUMIF('Registro Cassa'!$H$5:$H$1500,CONCATENATE(N$10,"_",$A26),'Registro Cassa'!$D$5:$D$1500)</f>
        <v>0</v>
      </c>
      <c r="O26" s="504">
        <f>SUMIF('Registro Cassa'!$H$5:$H$1500,CONCATENATE(O$10,"_",$A26),'Registro Cassa'!$D$5:$D$1500)</f>
        <v>0</v>
      </c>
      <c r="P26" s="45"/>
    </row>
    <row r="27" spans="1:16" ht="20.100000000000001" customHeight="1" x14ac:dyDescent="0.25">
      <c r="A27" s="563" t="str">
        <f>TEXT(Codici!B22,"0#")</f>
        <v>16</v>
      </c>
      <c r="B27" s="560" t="str">
        <f>Codici!D22</f>
        <v>Altre entrate generiche</v>
      </c>
      <c r="C27" s="503">
        <f t="shared" si="1"/>
        <v>0</v>
      </c>
      <c r="D27" s="504">
        <f>SUMIF('Registro Cassa'!$H$5:$H$1500,CONCATENATE(D$10,"_",$A27),'Registro Cassa'!$D$5:$D$1500)</f>
        <v>0</v>
      </c>
      <c r="E27" s="504">
        <f>SUMIF('Registro Cassa'!$H$5:$H$1500,CONCATENATE(E$10,"_",$A27),'Registro Cassa'!$D$5:$D$1500)</f>
        <v>0</v>
      </c>
      <c r="F27" s="504">
        <f>SUMIF('Registro Cassa'!$H$5:$H$1500,CONCATENATE(F$10,"_",$A27),'Registro Cassa'!$D$5:$D$1500)</f>
        <v>0</v>
      </c>
      <c r="G27" s="504">
        <f>SUMIF('Registro Cassa'!$H$5:$H$1500,CONCATENATE(G$10,"_",$A27),'Registro Cassa'!$D$5:$D$1500)</f>
        <v>0</v>
      </c>
      <c r="H27" s="504">
        <f>SUMIF('Registro Cassa'!$H$5:$H$1500,CONCATENATE(H$10,"_",$A27),'Registro Cassa'!$D$5:$D$1500)</f>
        <v>0</v>
      </c>
      <c r="I27" s="504">
        <f>SUMIF('Registro Cassa'!$H$5:$H$1500,CONCATENATE(I$10,"_",$A27),'Registro Cassa'!$D$5:$D$1500)</f>
        <v>0</v>
      </c>
      <c r="J27" s="504">
        <f>SUMIF('Registro Cassa'!$H$5:$H$1500,CONCATENATE(J$10,"_",$A27),'Registro Cassa'!$D$5:$D$1500)</f>
        <v>0</v>
      </c>
      <c r="K27" s="504">
        <f>SUMIF('Registro Cassa'!$H$5:$H$1500,CONCATENATE(K$10,"_",$A27),'Registro Cassa'!$D$5:$D$1500)</f>
        <v>0</v>
      </c>
      <c r="L27" s="504">
        <f>SUMIF('Registro Cassa'!$H$5:$H$1500,CONCATENATE(L$10,"_",$A27),'Registro Cassa'!$D$5:$D$1500)</f>
        <v>0</v>
      </c>
      <c r="M27" s="504">
        <f>SUMIF('Registro Cassa'!$H$5:$H$1500,CONCATENATE(M$10,"_",$A27),'Registro Cassa'!$D$5:$D$1500)</f>
        <v>0</v>
      </c>
      <c r="N27" s="504">
        <f>SUMIF('Registro Cassa'!$H$5:$H$1500,CONCATENATE(N$10,"_",$A27),'Registro Cassa'!$D$5:$D$1500)</f>
        <v>0</v>
      </c>
      <c r="O27" s="504">
        <f>SUMIF('Registro Cassa'!$H$5:$H$1500,CONCATENATE(O$10,"_",$A27),'Registro Cassa'!$D$5:$D$1500)</f>
        <v>0</v>
      </c>
      <c r="P27" s="45"/>
    </row>
    <row r="28" spans="1:16" ht="20.100000000000001" customHeight="1" x14ac:dyDescent="0.25">
      <c r="A28" s="563" t="str">
        <f>TEXT(Codici!B23,"0#")</f>
        <v>17</v>
      </c>
      <c r="B28" s="560" t="str">
        <f>Codici!D23</f>
        <v>Offerte per attività caritative</v>
      </c>
      <c r="C28" s="503">
        <f t="shared" si="1"/>
        <v>0</v>
      </c>
      <c r="D28" s="504">
        <f>SUMIF('Registro Cassa'!$H$5:$H$1500,CONCATENATE(D$10,"_",$A28),'Registro Cassa'!$D$5:$D$1500)</f>
        <v>0</v>
      </c>
      <c r="E28" s="504">
        <f>SUMIF('Registro Cassa'!$H$5:$H$1500,CONCATENATE(E$10,"_",$A28),'Registro Cassa'!$D$5:$D$1500)</f>
        <v>0</v>
      </c>
      <c r="F28" s="504">
        <f>SUMIF('Registro Cassa'!$H$5:$H$1500,CONCATENATE(F$10,"_",$A28),'Registro Cassa'!$D$5:$D$1500)</f>
        <v>0</v>
      </c>
      <c r="G28" s="504">
        <f>SUMIF('Registro Cassa'!$H$5:$H$1500,CONCATENATE(G$10,"_",$A28),'Registro Cassa'!$D$5:$D$1500)</f>
        <v>0</v>
      </c>
      <c r="H28" s="504">
        <f>SUMIF('Registro Cassa'!$H$5:$H$1500,CONCATENATE(H$10,"_",$A28),'Registro Cassa'!$D$5:$D$1500)</f>
        <v>0</v>
      </c>
      <c r="I28" s="504">
        <f>SUMIF('Registro Cassa'!$H$5:$H$1500,CONCATENATE(I$10,"_",$A28),'Registro Cassa'!$D$5:$D$1500)</f>
        <v>0</v>
      </c>
      <c r="J28" s="504">
        <f>SUMIF('Registro Cassa'!$H$5:$H$1500,CONCATENATE(J$10,"_",$A28),'Registro Cassa'!$D$5:$D$1500)</f>
        <v>0</v>
      </c>
      <c r="K28" s="504">
        <f>SUMIF('Registro Cassa'!$H$5:$H$1500,CONCATENATE(K$10,"_",$A28),'Registro Cassa'!$D$5:$D$1500)</f>
        <v>0</v>
      </c>
      <c r="L28" s="504">
        <f>SUMIF('Registro Cassa'!$H$5:$H$1500,CONCATENATE(L$10,"_",$A28),'Registro Cassa'!$D$5:$D$1500)</f>
        <v>0</v>
      </c>
      <c r="M28" s="504">
        <f>SUMIF('Registro Cassa'!$H$5:$H$1500,CONCATENATE(M$10,"_",$A28),'Registro Cassa'!$D$5:$D$1500)</f>
        <v>0</v>
      </c>
      <c r="N28" s="504">
        <f>SUMIF('Registro Cassa'!$H$5:$H$1500,CONCATENATE(N$10,"_",$A28),'Registro Cassa'!$D$5:$D$1500)</f>
        <v>0</v>
      </c>
      <c r="O28" s="504">
        <f>SUMIF('Registro Cassa'!$H$5:$H$1500,CONCATENATE(O$10,"_",$A28),'Registro Cassa'!$D$5:$D$1500)</f>
        <v>0</v>
      </c>
      <c r="P28" s="45"/>
    </row>
    <row r="29" spans="1:16" ht="20.100000000000001" customHeight="1" x14ac:dyDescent="0.25">
      <c r="A29" s="563" t="str">
        <f>TEXT(Codici!B24,"0#")</f>
        <v>18</v>
      </c>
      <c r="B29" s="560" t="str">
        <f>Codici!D24</f>
        <v>Offerte straordinarie (per mutuo, restauri, manutenzioni, ecc.)</v>
      </c>
      <c r="C29" s="503">
        <f t="shared" si="1"/>
        <v>0</v>
      </c>
      <c r="D29" s="504">
        <f>SUMIF('Registro Cassa'!$H$5:$H$1500,CONCATENATE(D$10,"_",$A29),'Registro Cassa'!$D$5:$D$1500)</f>
        <v>0</v>
      </c>
      <c r="E29" s="504">
        <f>SUMIF('Registro Cassa'!$H$5:$H$1500,CONCATENATE(E$10,"_",$A29),'Registro Cassa'!$D$5:$D$1500)</f>
        <v>0</v>
      </c>
      <c r="F29" s="504">
        <f>SUMIF('Registro Cassa'!$H$5:$H$1500,CONCATENATE(F$10,"_",$A29),'Registro Cassa'!$D$5:$D$1500)</f>
        <v>0</v>
      </c>
      <c r="G29" s="504">
        <f>SUMIF('Registro Cassa'!$H$5:$H$1500,CONCATENATE(G$10,"_",$A29),'Registro Cassa'!$D$5:$D$1500)</f>
        <v>0</v>
      </c>
      <c r="H29" s="504">
        <f>SUMIF('Registro Cassa'!$H$5:$H$1500,CONCATENATE(H$10,"_",$A29),'Registro Cassa'!$D$5:$D$1500)</f>
        <v>0</v>
      </c>
      <c r="I29" s="504">
        <f>SUMIF('Registro Cassa'!$H$5:$H$1500,CONCATENATE(I$10,"_",$A29),'Registro Cassa'!$D$5:$D$1500)</f>
        <v>0</v>
      </c>
      <c r="J29" s="504">
        <f>SUMIF('Registro Cassa'!$H$5:$H$1500,CONCATENATE(J$10,"_",$A29),'Registro Cassa'!$D$5:$D$1500)</f>
        <v>0</v>
      </c>
      <c r="K29" s="504">
        <f>SUMIF('Registro Cassa'!$H$5:$H$1500,CONCATENATE(K$10,"_",$A29),'Registro Cassa'!$D$5:$D$1500)</f>
        <v>0</v>
      </c>
      <c r="L29" s="504">
        <f>SUMIF('Registro Cassa'!$H$5:$H$1500,CONCATENATE(L$10,"_",$A29),'Registro Cassa'!$D$5:$D$1500)</f>
        <v>0</v>
      </c>
      <c r="M29" s="504">
        <f>SUMIF('Registro Cassa'!$H$5:$H$1500,CONCATENATE(M$10,"_",$A29),'Registro Cassa'!$D$5:$D$1500)</f>
        <v>0</v>
      </c>
      <c r="N29" s="504">
        <f>SUMIF('Registro Cassa'!$H$5:$H$1500,CONCATENATE(N$10,"_",$A29),'Registro Cassa'!$D$5:$D$1500)</f>
        <v>0</v>
      </c>
      <c r="O29" s="504">
        <f>SUMIF('Registro Cassa'!$H$5:$H$1500,CONCATENATE(O$10,"_",$A29),'Registro Cassa'!$D$5:$D$1500)</f>
        <v>0</v>
      </c>
      <c r="P29" s="45"/>
    </row>
    <row r="30" spans="1:16" ht="20.100000000000001" customHeight="1" x14ac:dyDescent="0.25">
      <c r="A30" s="563" t="str">
        <f>TEXT(Codici!B25,"0#")</f>
        <v>19</v>
      </c>
      <c r="B30" s="560" t="str">
        <f>Codici!D25</f>
        <v>Vendita beni mobili/immobili</v>
      </c>
      <c r="C30" s="503">
        <f t="shared" si="1"/>
        <v>0</v>
      </c>
      <c r="D30" s="504">
        <f>SUMIF('Registro Cassa'!$H$5:$H$1500,CONCATENATE(D$10,"_",$A30),'Registro Cassa'!$D$5:$D$1500)</f>
        <v>0</v>
      </c>
      <c r="E30" s="504">
        <f>SUMIF('Registro Cassa'!$H$5:$H$1500,CONCATENATE(E$10,"_",$A30),'Registro Cassa'!$D$5:$D$1500)</f>
        <v>0</v>
      </c>
      <c r="F30" s="504">
        <f>SUMIF('Registro Cassa'!$H$5:$H$1500,CONCATENATE(F$10,"_",$A30),'Registro Cassa'!$D$5:$D$1500)</f>
        <v>0</v>
      </c>
      <c r="G30" s="504">
        <f>SUMIF('Registro Cassa'!$H$5:$H$1500,CONCATENATE(G$10,"_",$A30),'Registro Cassa'!$D$5:$D$1500)</f>
        <v>0</v>
      </c>
      <c r="H30" s="504">
        <f>SUMIF('Registro Cassa'!$H$5:$H$1500,CONCATENATE(H$10,"_",$A30),'Registro Cassa'!$D$5:$D$1500)</f>
        <v>0</v>
      </c>
      <c r="I30" s="504">
        <f>SUMIF('Registro Cassa'!$H$5:$H$1500,CONCATENATE(I$10,"_",$A30),'Registro Cassa'!$D$5:$D$1500)</f>
        <v>0</v>
      </c>
      <c r="J30" s="504">
        <f>SUMIF('Registro Cassa'!$H$5:$H$1500,CONCATENATE(J$10,"_",$A30),'Registro Cassa'!$D$5:$D$1500)</f>
        <v>0</v>
      </c>
      <c r="K30" s="504">
        <f>SUMIF('Registro Cassa'!$H$5:$H$1500,CONCATENATE(K$10,"_",$A30),'Registro Cassa'!$D$5:$D$1500)</f>
        <v>0</v>
      </c>
      <c r="L30" s="504">
        <f>SUMIF('Registro Cassa'!$H$5:$H$1500,CONCATENATE(L$10,"_",$A30),'Registro Cassa'!$D$5:$D$1500)</f>
        <v>0</v>
      </c>
      <c r="M30" s="504">
        <f>SUMIF('Registro Cassa'!$H$5:$H$1500,CONCATENATE(M$10,"_",$A30),'Registro Cassa'!$D$5:$D$1500)</f>
        <v>0</v>
      </c>
      <c r="N30" s="504">
        <f>SUMIF('Registro Cassa'!$H$5:$H$1500,CONCATENATE(N$10,"_",$A30),'Registro Cassa'!$D$5:$D$1500)</f>
        <v>0</v>
      </c>
      <c r="O30" s="504">
        <f>SUMIF('Registro Cassa'!$H$5:$H$1500,CONCATENATE(O$10,"_",$A30),'Registro Cassa'!$D$5:$D$1500)</f>
        <v>0</v>
      </c>
      <c r="P30" s="45"/>
    </row>
    <row r="31" spans="1:16" ht="20.100000000000001" customHeight="1" x14ac:dyDescent="0.25">
      <c r="A31" s="563" t="str">
        <f>TEXT(Codici!B26,"0#")</f>
        <v>20</v>
      </c>
      <c r="B31" s="560" t="str">
        <f>Codici!D26</f>
        <v>Offerte S. Messe plurintenzionali</v>
      </c>
      <c r="C31" s="503">
        <f t="shared" si="1"/>
        <v>0</v>
      </c>
      <c r="D31" s="504">
        <f>SUMIF('Registro Cassa'!$H$5:$H$1500,CONCATENATE(D$10,"_",$A31),'Registro Cassa'!$D$5:$D$1500)</f>
        <v>0</v>
      </c>
      <c r="E31" s="504">
        <f>SUMIF('Registro Cassa'!$H$5:$H$1500,CONCATENATE(E$10,"_",$A31),'Registro Cassa'!$D$5:$D$1500)</f>
        <v>0</v>
      </c>
      <c r="F31" s="504">
        <f>SUMIF('Registro Cassa'!$H$5:$H$1500,CONCATENATE(F$10,"_",$A31),'Registro Cassa'!$D$5:$D$1500)</f>
        <v>0</v>
      </c>
      <c r="G31" s="504">
        <f>SUMIF('Registro Cassa'!$H$5:$H$1500,CONCATENATE(G$10,"_",$A31),'Registro Cassa'!$D$5:$D$1500)</f>
        <v>0</v>
      </c>
      <c r="H31" s="504">
        <f>SUMIF('Registro Cassa'!$H$5:$H$1500,CONCATENATE(H$10,"_",$A31),'Registro Cassa'!$D$5:$D$1500)</f>
        <v>0</v>
      </c>
      <c r="I31" s="504">
        <f>SUMIF('Registro Cassa'!$H$5:$H$1500,CONCATENATE(I$10,"_",$A31),'Registro Cassa'!$D$5:$D$1500)</f>
        <v>0</v>
      </c>
      <c r="J31" s="504">
        <f>SUMIF('Registro Cassa'!$H$5:$H$1500,CONCATENATE(J$10,"_",$A31),'Registro Cassa'!$D$5:$D$1500)</f>
        <v>0</v>
      </c>
      <c r="K31" s="504">
        <f>SUMIF('Registro Cassa'!$H$5:$H$1500,CONCATENATE(K$10,"_",$A31),'Registro Cassa'!$D$5:$D$1500)</f>
        <v>0</v>
      </c>
      <c r="L31" s="504">
        <f>SUMIF('Registro Cassa'!$H$5:$H$1500,CONCATENATE(L$10,"_",$A31),'Registro Cassa'!$D$5:$D$1500)</f>
        <v>0</v>
      </c>
      <c r="M31" s="504">
        <f>SUMIF('Registro Cassa'!$H$5:$H$1500,CONCATENATE(M$10,"_",$A31),'Registro Cassa'!$D$5:$D$1500)</f>
        <v>0</v>
      </c>
      <c r="N31" s="504">
        <f>SUMIF('Registro Cassa'!$H$5:$H$1500,CONCATENATE(N$10,"_",$A31),'Registro Cassa'!$D$5:$D$1500)</f>
        <v>0</v>
      </c>
      <c r="O31" s="504">
        <f>SUMIF('Registro Cassa'!$H$5:$H$1500,CONCATENATE(O$10,"_",$A31),'Registro Cassa'!$D$5:$D$1500)</f>
        <v>0</v>
      </c>
      <c r="P31" s="45"/>
    </row>
    <row r="32" spans="1:16" ht="20.100000000000001" customHeight="1" x14ac:dyDescent="0.25">
      <c r="A32" s="563" t="str">
        <f>TEXT(Codici!B27,"0#")</f>
        <v>21</v>
      </c>
      <c r="B32" s="560" t="str">
        <f>Codici!D27</f>
        <v>Entrate straordinarie</v>
      </c>
      <c r="C32" s="503">
        <f t="shared" si="1"/>
        <v>0</v>
      </c>
      <c r="D32" s="504">
        <f>SUMIF('Registro Cassa'!$H$5:$H$1500,CONCATENATE(D$10,"_",$A32),'Registro Cassa'!$D$5:$D$1500)</f>
        <v>0</v>
      </c>
      <c r="E32" s="504">
        <f>SUMIF('Registro Cassa'!$H$5:$H$1500,CONCATENATE(E$10,"_",$A32),'Registro Cassa'!$D$5:$D$1500)</f>
        <v>0</v>
      </c>
      <c r="F32" s="504">
        <f>SUMIF('Registro Cassa'!$H$5:$H$1500,CONCATENATE(F$10,"_",$A32),'Registro Cassa'!$D$5:$D$1500)</f>
        <v>0</v>
      </c>
      <c r="G32" s="504">
        <f>SUMIF('Registro Cassa'!$H$5:$H$1500,CONCATENATE(G$10,"_",$A32),'Registro Cassa'!$D$5:$D$1500)</f>
        <v>0</v>
      </c>
      <c r="H32" s="504">
        <f>SUMIF('Registro Cassa'!$H$5:$H$1500,CONCATENATE(H$10,"_",$A32),'Registro Cassa'!$D$5:$D$1500)</f>
        <v>0</v>
      </c>
      <c r="I32" s="504">
        <f>SUMIF('Registro Cassa'!$H$5:$H$1500,CONCATENATE(I$10,"_",$A32),'Registro Cassa'!$D$5:$D$1500)</f>
        <v>0</v>
      </c>
      <c r="J32" s="504">
        <f>SUMIF('Registro Cassa'!$H$5:$H$1500,CONCATENATE(J$10,"_",$A32),'Registro Cassa'!$D$5:$D$1500)</f>
        <v>0</v>
      </c>
      <c r="K32" s="504">
        <f>SUMIF('Registro Cassa'!$H$5:$H$1500,CONCATENATE(K$10,"_",$A32),'Registro Cassa'!$D$5:$D$1500)</f>
        <v>0</v>
      </c>
      <c r="L32" s="504">
        <f>SUMIF('Registro Cassa'!$H$5:$H$1500,CONCATENATE(L$10,"_",$A32),'Registro Cassa'!$D$5:$D$1500)</f>
        <v>0</v>
      </c>
      <c r="M32" s="504">
        <f>SUMIF('Registro Cassa'!$H$5:$H$1500,CONCATENATE(M$10,"_",$A32),'Registro Cassa'!$D$5:$D$1500)</f>
        <v>0</v>
      </c>
      <c r="N32" s="504">
        <f>SUMIF('Registro Cassa'!$H$5:$H$1500,CONCATENATE(N$10,"_",$A32),'Registro Cassa'!$D$5:$D$1500)</f>
        <v>0</v>
      </c>
      <c r="O32" s="504">
        <f>SUMIF('Registro Cassa'!$H$5:$H$1500,CONCATENATE(O$10,"_",$A32),'Registro Cassa'!$D$5:$D$1500)</f>
        <v>0</v>
      </c>
      <c r="P32" s="45"/>
    </row>
    <row r="33" spans="1:16" ht="20.100000000000001" customHeight="1" x14ac:dyDescent="0.25">
      <c r="A33" s="563" t="str">
        <f>TEXT(Codici!B28,"0#")</f>
        <v>22</v>
      </c>
      <c r="B33" s="560" t="str">
        <f>Codici!D28</f>
        <v>Entrate per prestiti (enti ecclesiastici, privati, ecc.)</v>
      </c>
      <c r="C33" s="503">
        <f t="shared" si="1"/>
        <v>0</v>
      </c>
      <c r="D33" s="504">
        <f>SUMIF('Registro Cassa'!$H$5:$H$1500,CONCATENATE(D$10,"_",$A33),'Registro Cassa'!$D$5:$D$1500)</f>
        <v>0</v>
      </c>
      <c r="E33" s="504">
        <f>SUMIF('Registro Cassa'!$H$5:$H$1500,CONCATENATE(E$10,"_",$A33),'Registro Cassa'!$D$5:$D$1500)</f>
        <v>0</v>
      </c>
      <c r="F33" s="504">
        <f>SUMIF('Registro Cassa'!$H$5:$H$1500,CONCATENATE(F$10,"_",$A33),'Registro Cassa'!$D$5:$D$1500)</f>
        <v>0</v>
      </c>
      <c r="G33" s="504">
        <f>SUMIF('Registro Cassa'!$H$5:$H$1500,CONCATENATE(G$10,"_",$A33),'Registro Cassa'!$D$5:$D$1500)</f>
        <v>0</v>
      </c>
      <c r="H33" s="504">
        <f>SUMIF('Registro Cassa'!$H$5:$H$1500,CONCATENATE(H$10,"_",$A33),'Registro Cassa'!$D$5:$D$1500)</f>
        <v>0</v>
      </c>
      <c r="I33" s="504">
        <f>SUMIF('Registro Cassa'!$H$5:$H$1500,CONCATENATE(I$10,"_",$A33),'Registro Cassa'!$D$5:$D$1500)</f>
        <v>0</v>
      </c>
      <c r="J33" s="504">
        <f>SUMIF('Registro Cassa'!$H$5:$H$1500,CONCATENATE(J$10,"_",$A33),'Registro Cassa'!$D$5:$D$1500)</f>
        <v>0</v>
      </c>
      <c r="K33" s="504">
        <f>SUMIF('Registro Cassa'!$H$5:$H$1500,CONCATENATE(K$10,"_",$A33),'Registro Cassa'!$D$5:$D$1500)</f>
        <v>0</v>
      </c>
      <c r="L33" s="504">
        <f>SUMIF('Registro Cassa'!$H$5:$H$1500,CONCATENATE(L$10,"_",$A33),'Registro Cassa'!$D$5:$D$1500)</f>
        <v>0</v>
      </c>
      <c r="M33" s="504">
        <f>SUMIF('Registro Cassa'!$H$5:$H$1500,CONCATENATE(M$10,"_",$A33),'Registro Cassa'!$D$5:$D$1500)</f>
        <v>0</v>
      </c>
      <c r="N33" s="504">
        <f>SUMIF('Registro Cassa'!$H$5:$H$1500,CONCATENATE(N$10,"_",$A33),'Registro Cassa'!$D$5:$D$1500)</f>
        <v>0</v>
      </c>
      <c r="O33" s="504">
        <f>SUMIF('Registro Cassa'!$H$5:$H$1500,CONCATENATE(O$10,"_",$A33),'Registro Cassa'!$D$5:$D$1500)</f>
        <v>0</v>
      </c>
      <c r="P33" s="45"/>
    </row>
    <row r="34" spans="1:16" ht="20.100000000000001" customHeight="1" x14ac:dyDescent="0.25">
      <c r="A34" s="563" t="str">
        <f>TEXT(Codici!B29,"0#")</f>
        <v>23</v>
      </c>
      <c r="B34" s="560" t="str">
        <f>Codici!D29</f>
        <v>Giornata per la Carità del Papa</v>
      </c>
      <c r="C34" s="503">
        <f t="shared" si="1"/>
        <v>0</v>
      </c>
      <c r="D34" s="504">
        <f>SUMIF('Registro Cassa'!$H$5:$H$1500,CONCATENATE(D$10,"_",$A34),'Registro Cassa'!$D$5:$D$1500)</f>
        <v>0</v>
      </c>
      <c r="E34" s="504">
        <f>SUMIF('Registro Cassa'!$H$5:$H$1500,CONCATENATE(E$10,"_",$A34),'Registro Cassa'!$D$5:$D$1500)</f>
        <v>0</v>
      </c>
      <c r="F34" s="504">
        <f>SUMIF('Registro Cassa'!$H$5:$H$1500,CONCATENATE(F$10,"_",$A34),'Registro Cassa'!$D$5:$D$1500)</f>
        <v>0</v>
      </c>
      <c r="G34" s="504">
        <f>SUMIF('Registro Cassa'!$H$5:$H$1500,CONCATENATE(G$10,"_",$A34),'Registro Cassa'!$D$5:$D$1500)</f>
        <v>0</v>
      </c>
      <c r="H34" s="504">
        <f>SUMIF('Registro Cassa'!$H$5:$H$1500,CONCATENATE(H$10,"_",$A34),'Registro Cassa'!$D$5:$D$1500)</f>
        <v>0</v>
      </c>
      <c r="I34" s="504">
        <f>SUMIF('Registro Cassa'!$H$5:$H$1500,CONCATENATE(I$10,"_",$A34),'Registro Cassa'!$D$5:$D$1500)</f>
        <v>0</v>
      </c>
      <c r="J34" s="504">
        <f>SUMIF('Registro Cassa'!$H$5:$H$1500,CONCATENATE(J$10,"_",$A34),'Registro Cassa'!$D$5:$D$1500)</f>
        <v>0</v>
      </c>
      <c r="K34" s="504">
        <f>SUMIF('Registro Cassa'!$H$5:$H$1500,CONCATENATE(K$10,"_",$A34),'Registro Cassa'!$D$5:$D$1500)</f>
        <v>0</v>
      </c>
      <c r="L34" s="504">
        <f>SUMIF('Registro Cassa'!$H$5:$H$1500,CONCATENATE(L$10,"_",$A34),'Registro Cassa'!$D$5:$D$1500)</f>
        <v>0</v>
      </c>
      <c r="M34" s="504">
        <f>SUMIF('Registro Cassa'!$H$5:$H$1500,CONCATENATE(M$10,"_",$A34),'Registro Cassa'!$D$5:$D$1500)</f>
        <v>0</v>
      </c>
      <c r="N34" s="504">
        <f>SUMIF('Registro Cassa'!$H$5:$H$1500,CONCATENATE(N$10,"_",$A34),'Registro Cassa'!$D$5:$D$1500)</f>
        <v>0</v>
      </c>
      <c r="O34" s="504">
        <f>SUMIF('Registro Cassa'!$H$5:$H$1500,CONCATENATE(O$10,"_",$A34),'Registro Cassa'!$D$5:$D$1500)</f>
        <v>0</v>
      </c>
      <c r="P34" s="45"/>
    </row>
    <row r="35" spans="1:16" ht="20.100000000000001" customHeight="1" x14ac:dyDescent="0.25">
      <c r="A35" s="563" t="str">
        <f>TEXT(Codici!B30,"0#")</f>
        <v>24</v>
      </c>
      <c r="B35" s="560" t="str">
        <f>Codici!D30</f>
        <v>Giornata Missionaria Mondiale</v>
      </c>
      <c r="C35" s="503">
        <f t="shared" si="1"/>
        <v>0</v>
      </c>
      <c r="D35" s="504">
        <f>SUMIF('Registro Cassa'!$H$5:$H$1500,CONCATENATE(D$10,"_",$A35),'Registro Cassa'!$D$5:$D$1500)</f>
        <v>0</v>
      </c>
      <c r="E35" s="504">
        <f>SUMIF('Registro Cassa'!$H$5:$H$1500,CONCATENATE(E$10,"_",$A35),'Registro Cassa'!$D$5:$D$1500)</f>
        <v>0</v>
      </c>
      <c r="F35" s="504">
        <f>SUMIF('Registro Cassa'!$H$5:$H$1500,CONCATENATE(F$10,"_",$A35),'Registro Cassa'!$D$5:$D$1500)</f>
        <v>0</v>
      </c>
      <c r="G35" s="504">
        <f>SUMIF('Registro Cassa'!$H$5:$H$1500,CONCATENATE(G$10,"_",$A35),'Registro Cassa'!$D$5:$D$1500)</f>
        <v>0</v>
      </c>
      <c r="H35" s="504">
        <f>SUMIF('Registro Cassa'!$H$5:$H$1500,CONCATENATE(H$10,"_",$A35),'Registro Cassa'!$D$5:$D$1500)</f>
        <v>0</v>
      </c>
      <c r="I35" s="504">
        <f>SUMIF('Registro Cassa'!$H$5:$H$1500,CONCATENATE(I$10,"_",$A35),'Registro Cassa'!$D$5:$D$1500)</f>
        <v>0</v>
      </c>
      <c r="J35" s="504">
        <f>SUMIF('Registro Cassa'!$H$5:$H$1500,CONCATENATE(J$10,"_",$A35),'Registro Cassa'!$D$5:$D$1500)</f>
        <v>0</v>
      </c>
      <c r="K35" s="504">
        <f>SUMIF('Registro Cassa'!$H$5:$H$1500,CONCATENATE(K$10,"_",$A35),'Registro Cassa'!$D$5:$D$1500)</f>
        <v>0</v>
      </c>
      <c r="L35" s="504">
        <f>SUMIF('Registro Cassa'!$H$5:$H$1500,CONCATENATE(L$10,"_",$A35),'Registro Cassa'!$D$5:$D$1500)</f>
        <v>0</v>
      </c>
      <c r="M35" s="504">
        <f>SUMIF('Registro Cassa'!$H$5:$H$1500,CONCATENATE(M$10,"_",$A35),'Registro Cassa'!$D$5:$D$1500)</f>
        <v>0</v>
      </c>
      <c r="N35" s="504">
        <f>SUMIF('Registro Cassa'!$H$5:$H$1500,CONCATENATE(N$10,"_",$A35),'Registro Cassa'!$D$5:$D$1500)</f>
        <v>0</v>
      </c>
      <c r="O35" s="504">
        <f>SUMIF('Registro Cassa'!$H$5:$H$1500,CONCATENATE(O$10,"_",$A35),'Registro Cassa'!$D$5:$D$1500)</f>
        <v>0</v>
      </c>
      <c r="P35" s="45"/>
    </row>
    <row r="36" spans="1:16" ht="20.100000000000001" customHeight="1" x14ac:dyDescent="0.25">
      <c r="A36" s="563" t="str">
        <f>TEXT(Codici!B31,"0#")</f>
        <v>25</v>
      </c>
      <c r="B36" s="560" t="str">
        <f>Codici!D31</f>
        <v>Giornata per la Terra Santa</v>
      </c>
      <c r="C36" s="503">
        <f t="shared" si="1"/>
        <v>0</v>
      </c>
      <c r="D36" s="504">
        <f>SUMIF('Registro Cassa'!$H$5:$H$1500,CONCATENATE(D$10,"_",$A36),'Registro Cassa'!$D$5:$D$1500)</f>
        <v>0</v>
      </c>
      <c r="E36" s="504">
        <f>SUMIF('Registro Cassa'!$H$5:$H$1500,CONCATENATE(E$10,"_",$A36),'Registro Cassa'!$D$5:$D$1500)</f>
        <v>0</v>
      </c>
      <c r="F36" s="504">
        <f>SUMIF('Registro Cassa'!$H$5:$H$1500,CONCATENATE(F$10,"_",$A36),'Registro Cassa'!$D$5:$D$1500)</f>
        <v>0</v>
      </c>
      <c r="G36" s="504">
        <f>SUMIF('Registro Cassa'!$H$5:$H$1500,CONCATENATE(G$10,"_",$A36),'Registro Cassa'!$D$5:$D$1500)</f>
        <v>0</v>
      </c>
      <c r="H36" s="504">
        <f>SUMIF('Registro Cassa'!$H$5:$H$1500,CONCATENATE(H$10,"_",$A36),'Registro Cassa'!$D$5:$D$1500)</f>
        <v>0</v>
      </c>
      <c r="I36" s="504">
        <f>SUMIF('Registro Cassa'!$H$5:$H$1500,CONCATENATE(I$10,"_",$A36),'Registro Cassa'!$D$5:$D$1500)</f>
        <v>0</v>
      </c>
      <c r="J36" s="504">
        <f>SUMIF('Registro Cassa'!$H$5:$H$1500,CONCATENATE(J$10,"_",$A36),'Registro Cassa'!$D$5:$D$1500)</f>
        <v>0</v>
      </c>
      <c r="K36" s="504">
        <f>SUMIF('Registro Cassa'!$H$5:$H$1500,CONCATENATE(K$10,"_",$A36),'Registro Cassa'!$D$5:$D$1500)</f>
        <v>0</v>
      </c>
      <c r="L36" s="504">
        <f>SUMIF('Registro Cassa'!$H$5:$H$1500,CONCATENATE(L$10,"_",$A36),'Registro Cassa'!$D$5:$D$1500)</f>
        <v>0</v>
      </c>
      <c r="M36" s="504">
        <f>SUMIF('Registro Cassa'!$H$5:$H$1500,CONCATENATE(M$10,"_",$A36),'Registro Cassa'!$D$5:$D$1500)</f>
        <v>0</v>
      </c>
      <c r="N36" s="504">
        <f>SUMIF('Registro Cassa'!$H$5:$H$1500,CONCATENATE(N$10,"_",$A36),'Registro Cassa'!$D$5:$D$1500)</f>
        <v>0</v>
      </c>
      <c r="O36" s="504">
        <f>SUMIF('Registro Cassa'!$H$5:$H$1500,CONCATENATE(O$10,"_",$A36),'Registro Cassa'!$D$5:$D$1500)</f>
        <v>0</v>
      </c>
      <c r="P36" s="45"/>
    </row>
    <row r="37" spans="1:16" ht="20.100000000000001" customHeight="1" x14ac:dyDescent="0.25">
      <c r="A37" s="563" t="str">
        <f>TEXT(Codici!B32,"0#")</f>
        <v>26</v>
      </c>
      <c r="B37" s="560" t="str">
        <f>Codici!D32</f>
        <v>Giornata per le Migrazioni</v>
      </c>
      <c r="C37" s="503">
        <f t="shared" si="1"/>
        <v>0</v>
      </c>
      <c r="D37" s="504">
        <f>SUMIF('Registro Cassa'!$H$5:$H$1500,CONCATENATE(D$10,"_",$A37),'Registro Cassa'!$D$5:$D$1500)</f>
        <v>0</v>
      </c>
      <c r="E37" s="504">
        <f>SUMIF('Registro Cassa'!$H$5:$H$1500,CONCATENATE(E$10,"_",$A37),'Registro Cassa'!$D$5:$D$1500)</f>
        <v>0</v>
      </c>
      <c r="F37" s="504">
        <f>SUMIF('Registro Cassa'!$H$5:$H$1500,CONCATENATE(F$10,"_",$A37),'Registro Cassa'!$D$5:$D$1500)</f>
        <v>0</v>
      </c>
      <c r="G37" s="504">
        <f>SUMIF('Registro Cassa'!$H$5:$H$1500,CONCATENATE(G$10,"_",$A37),'Registro Cassa'!$D$5:$D$1500)</f>
        <v>0</v>
      </c>
      <c r="H37" s="504">
        <f>SUMIF('Registro Cassa'!$H$5:$H$1500,CONCATENATE(H$10,"_",$A37),'Registro Cassa'!$D$5:$D$1500)</f>
        <v>0</v>
      </c>
      <c r="I37" s="504">
        <f>SUMIF('Registro Cassa'!$H$5:$H$1500,CONCATENATE(I$10,"_",$A37),'Registro Cassa'!$D$5:$D$1500)</f>
        <v>0</v>
      </c>
      <c r="J37" s="504">
        <f>SUMIF('Registro Cassa'!$H$5:$H$1500,CONCATENATE(J$10,"_",$A37),'Registro Cassa'!$D$5:$D$1500)</f>
        <v>0</v>
      </c>
      <c r="K37" s="504">
        <f>SUMIF('Registro Cassa'!$H$5:$H$1500,CONCATENATE(K$10,"_",$A37),'Registro Cassa'!$D$5:$D$1500)</f>
        <v>0</v>
      </c>
      <c r="L37" s="504">
        <f>SUMIF('Registro Cassa'!$H$5:$H$1500,CONCATENATE(L$10,"_",$A37),'Registro Cassa'!$D$5:$D$1500)</f>
        <v>0</v>
      </c>
      <c r="M37" s="504">
        <f>SUMIF('Registro Cassa'!$H$5:$H$1500,CONCATENATE(M$10,"_",$A37),'Registro Cassa'!$D$5:$D$1500)</f>
        <v>0</v>
      </c>
      <c r="N37" s="504">
        <f>SUMIF('Registro Cassa'!$H$5:$H$1500,CONCATENATE(N$10,"_",$A37),'Registro Cassa'!$D$5:$D$1500)</f>
        <v>0</v>
      </c>
      <c r="O37" s="504">
        <f>SUMIF('Registro Cassa'!$H$5:$H$1500,CONCATENATE(O$10,"_",$A37),'Registro Cassa'!$D$5:$D$1500)</f>
        <v>0</v>
      </c>
      <c r="P37" s="45"/>
    </row>
    <row r="38" spans="1:16" ht="20.100000000000001" customHeight="1" x14ac:dyDescent="0.25">
      <c r="A38" s="563" t="str">
        <f>TEXT(Codici!B33,"0#")</f>
        <v>27</v>
      </c>
      <c r="B38" s="560" t="str">
        <f>Codici!D33</f>
        <v>Giornata per l'Università Cattolica del Sacro Cuore</v>
      </c>
      <c r="C38" s="503">
        <f t="shared" si="1"/>
        <v>0</v>
      </c>
      <c r="D38" s="504">
        <f>SUMIF('Registro Cassa'!$H$5:$H$1500,CONCATENATE(D$10,"_",$A38),'Registro Cassa'!$D$5:$D$1500)</f>
        <v>0</v>
      </c>
      <c r="E38" s="504">
        <f>SUMIF('Registro Cassa'!$H$5:$H$1500,CONCATENATE(E$10,"_",$A38),'Registro Cassa'!$D$5:$D$1500)</f>
        <v>0</v>
      </c>
      <c r="F38" s="504">
        <f>SUMIF('Registro Cassa'!$H$5:$H$1500,CONCATENATE(F$10,"_",$A38),'Registro Cassa'!$D$5:$D$1500)</f>
        <v>0</v>
      </c>
      <c r="G38" s="504">
        <f>SUMIF('Registro Cassa'!$H$5:$H$1500,CONCATENATE(G$10,"_",$A38),'Registro Cassa'!$D$5:$D$1500)</f>
        <v>0</v>
      </c>
      <c r="H38" s="504">
        <f>SUMIF('Registro Cassa'!$H$5:$H$1500,CONCATENATE(H$10,"_",$A38),'Registro Cassa'!$D$5:$D$1500)</f>
        <v>0</v>
      </c>
      <c r="I38" s="504">
        <f>SUMIF('Registro Cassa'!$H$5:$H$1500,CONCATENATE(I$10,"_",$A38),'Registro Cassa'!$D$5:$D$1500)</f>
        <v>0</v>
      </c>
      <c r="J38" s="504">
        <f>SUMIF('Registro Cassa'!$H$5:$H$1500,CONCATENATE(J$10,"_",$A38),'Registro Cassa'!$D$5:$D$1500)</f>
        <v>0</v>
      </c>
      <c r="K38" s="504">
        <f>SUMIF('Registro Cassa'!$H$5:$H$1500,CONCATENATE(K$10,"_",$A38),'Registro Cassa'!$D$5:$D$1500)</f>
        <v>0</v>
      </c>
      <c r="L38" s="504">
        <f>SUMIF('Registro Cassa'!$H$5:$H$1500,CONCATENATE(L$10,"_",$A38),'Registro Cassa'!$D$5:$D$1500)</f>
        <v>0</v>
      </c>
      <c r="M38" s="504">
        <f>SUMIF('Registro Cassa'!$H$5:$H$1500,CONCATENATE(M$10,"_",$A38),'Registro Cassa'!$D$5:$D$1500)</f>
        <v>0</v>
      </c>
      <c r="N38" s="504">
        <f>SUMIF('Registro Cassa'!$H$5:$H$1500,CONCATENATE(N$10,"_",$A38),'Registro Cassa'!$D$5:$D$1500)</f>
        <v>0</v>
      </c>
      <c r="O38" s="504">
        <f>SUMIF('Registro Cassa'!$H$5:$H$1500,CONCATENATE(O$10,"_",$A38),'Registro Cassa'!$D$5:$D$1500)</f>
        <v>0</v>
      </c>
      <c r="P38" s="45"/>
    </row>
    <row r="39" spans="1:16" ht="20.100000000000001" customHeight="1" x14ac:dyDescent="0.25">
      <c r="A39" s="563" t="str">
        <f>TEXT(Codici!B34,"0#")</f>
        <v>28</v>
      </c>
      <c r="B39" s="560" t="str">
        <f>Codici!D34</f>
        <v>Giornata del Seminario</v>
      </c>
      <c r="C39" s="503">
        <f t="shared" si="1"/>
        <v>0</v>
      </c>
      <c r="D39" s="504">
        <f>SUMIF('Registro Cassa'!$H$5:$H$1500,CONCATENATE(D$10,"_",$A39),'Registro Cassa'!$D$5:$D$1500)</f>
        <v>0</v>
      </c>
      <c r="E39" s="504">
        <f>SUMIF('Registro Cassa'!$H$5:$H$1500,CONCATENATE(E$10,"_",$A39),'Registro Cassa'!$D$5:$D$1500)</f>
        <v>0</v>
      </c>
      <c r="F39" s="504">
        <f>SUMIF('Registro Cassa'!$H$5:$H$1500,CONCATENATE(F$10,"_",$A39),'Registro Cassa'!$D$5:$D$1500)</f>
        <v>0</v>
      </c>
      <c r="G39" s="504">
        <f>SUMIF('Registro Cassa'!$H$5:$H$1500,CONCATENATE(G$10,"_",$A39),'Registro Cassa'!$D$5:$D$1500)</f>
        <v>0</v>
      </c>
      <c r="H39" s="504">
        <f>SUMIF('Registro Cassa'!$H$5:$H$1500,CONCATENATE(H$10,"_",$A39),'Registro Cassa'!$D$5:$D$1500)</f>
        <v>0</v>
      </c>
      <c r="I39" s="504">
        <f>SUMIF('Registro Cassa'!$H$5:$H$1500,CONCATENATE(I$10,"_",$A39),'Registro Cassa'!$D$5:$D$1500)</f>
        <v>0</v>
      </c>
      <c r="J39" s="504">
        <f>SUMIF('Registro Cassa'!$H$5:$H$1500,CONCATENATE(J$10,"_",$A39),'Registro Cassa'!$D$5:$D$1500)</f>
        <v>0</v>
      </c>
      <c r="K39" s="504">
        <f>SUMIF('Registro Cassa'!$H$5:$H$1500,CONCATENATE(K$10,"_",$A39),'Registro Cassa'!$D$5:$D$1500)</f>
        <v>0</v>
      </c>
      <c r="L39" s="504">
        <f>SUMIF('Registro Cassa'!$H$5:$H$1500,CONCATENATE(L$10,"_",$A39),'Registro Cassa'!$D$5:$D$1500)</f>
        <v>0</v>
      </c>
      <c r="M39" s="504">
        <f>SUMIF('Registro Cassa'!$H$5:$H$1500,CONCATENATE(M$10,"_",$A39),'Registro Cassa'!$D$5:$D$1500)</f>
        <v>0</v>
      </c>
      <c r="N39" s="504">
        <f>SUMIF('Registro Cassa'!$H$5:$H$1500,CONCATENATE(N$10,"_",$A39),'Registro Cassa'!$D$5:$D$1500)</f>
        <v>0</v>
      </c>
      <c r="O39" s="504">
        <f>SUMIF('Registro Cassa'!$H$5:$H$1500,CONCATENATE(O$10,"_",$A39),'Registro Cassa'!$D$5:$D$1500)</f>
        <v>0</v>
      </c>
      <c r="P39" s="45"/>
    </row>
    <row r="40" spans="1:16" ht="20.100000000000001" customHeight="1" x14ac:dyDescent="0.25">
      <c r="A40" s="563" t="str">
        <f>TEXT(Codici!B35,"0#")</f>
        <v>29</v>
      </c>
      <c r="B40" s="560" t="s">
        <v>440</v>
      </c>
      <c r="C40" s="503">
        <f t="shared" si="1"/>
        <v>0</v>
      </c>
      <c r="D40" s="504">
        <f>SUMIF('Registro Cassa'!$H$5:$H$1500,CONCATENATE(D$10,"_",$A40),'Registro Cassa'!$D$5:$D$1500)</f>
        <v>0</v>
      </c>
      <c r="E40" s="504">
        <f>SUMIF('Registro Cassa'!$H$5:$H$1500,CONCATENATE(E$10,"_",$A40),'Registro Cassa'!$D$5:$D$1500)</f>
        <v>0</v>
      </c>
      <c r="F40" s="504">
        <f>SUMIF('Registro Cassa'!$H$5:$H$1500,CONCATENATE(F$10,"_",$A40),'Registro Cassa'!$D$5:$D$1500)</f>
        <v>0</v>
      </c>
      <c r="G40" s="504">
        <f>SUMIF('Registro Cassa'!$H$5:$H$1500,CONCATENATE(G$10,"_",$A40),'Registro Cassa'!$D$5:$D$1500)</f>
        <v>0</v>
      </c>
      <c r="H40" s="504">
        <f>SUMIF('Registro Cassa'!$H$5:$H$1500,CONCATENATE(H$10,"_",$A40),'Registro Cassa'!$D$5:$D$1500)</f>
        <v>0</v>
      </c>
      <c r="I40" s="504">
        <f>SUMIF('Registro Cassa'!$H$5:$H$1500,CONCATENATE(I$10,"_",$A40),'Registro Cassa'!$D$5:$D$1500)</f>
        <v>0</v>
      </c>
      <c r="J40" s="504">
        <f>SUMIF('Registro Cassa'!$H$5:$H$1500,CONCATENATE(J$10,"_",$A40),'Registro Cassa'!$D$5:$D$1500)</f>
        <v>0</v>
      </c>
      <c r="K40" s="504">
        <f>SUMIF('Registro Cassa'!$H$5:$H$1500,CONCATENATE(K$10,"_",$A40),'Registro Cassa'!$D$5:$D$1500)</f>
        <v>0</v>
      </c>
      <c r="L40" s="504">
        <f>SUMIF('Registro Cassa'!$H$5:$H$1500,CONCATENATE(L$10,"_",$A40),'Registro Cassa'!$D$5:$D$1500)</f>
        <v>0</v>
      </c>
      <c r="M40" s="504">
        <f>SUMIF('Registro Cassa'!$H$5:$H$1500,CONCATENATE(M$10,"_",$A40),'Registro Cassa'!$D$5:$D$1500)</f>
        <v>0</v>
      </c>
      <c r="N40" s="504">
        <f>SUMIF('Registro Cassa'!$H$5:$H$1500,CONCATENATE(N$10,"_",$A40),'Registro Cassa'!$D$5:$D$1500)</f>
        <v>0</v>
      </c>
      <c r="O40" s="504">
        <f>SUMIF('Registro Cassa'!$H$5:$H$1500,CONCATENATE(O$10,"_",$A40),'Registro Cassa'!$D$5:$D$1500)</f>
        <v>0</v>
      </c>
      <c r="P40" s="45"/>
    </row>
    <row r="41" spans="1:16" ht="20.100000000000001" customHeight="1" x14ac:dyDescent="0.25">
      <c r="A41" s="563" t="str">
        <f>TEXT(Codici!B36,"0#")</f>
        <v>30</v>
      </c>
      <c r="B41" s="560" t="str">
        <f>Codici!D36</f>
        <v>Giornata per l'Infanzia Missionaria</v>
      </c>
      <c r="C41" s="503">
        <f t="shared" si="1"/>
        <v>0</v>
      </c>
      <c r="D41" s="504">
        <f>SUMIF('Registro Cassa'!$H$5:$H$1500,CONCATENATE(D$10,"_",$A41),'Registro Cassa'!$D$5:$D$1500)</f>
        <v>0</v>
      </c>
      <c r="E41" s="504">
        <f>SUMIF('Registro Cassa'!$H$5:$H$1500,CONCATENATE(E$10,"_",$A41),'Registro Cassa'!$D$5:$D$1500)</f>
        <v>0</v>
      </c>
      <c r="F41" s="504">
        <f>SUMIF('Registro Cassa'!$H$5:$H$1500,CONCATENATE(F$10,"_",$A41),'Registro Cassa'!$D$5:$D$1500)</f>
        <v>0</v>
      </c>
      <c r="G41" s="504">
        <f>SUMIF('Registro Cassa'!$H$5:$H$1500,CONCATENATE(G$10,"_",$A41),'Registro Cassa'!$D$5:$D$1500)</f>
        <v>0</v>
      </c>
      <c r="H41" s="504">
        <f>SUMIF('Registro Cassa'!$H$5:$H$1500,CONCATENATE(H$10,"_",$A41),'Registro Cassa'!$D$5:$D$1500)</f>
        <v>0</v>
      </c>
      <c r="I41" s="504">
        <f>SUMIF('Registro Cassa'!$H$5:$H$1500,CONCATENATE(I$10,"_",$A41),'Registro Cassa'!$D$5:$D$1500)</f>
        <v>0</v>
      </c>
      <c r="J41" s="504">
        <f>SUMIF('Registro Cassa'!$H$5:$H$1500,CONCATENATE(J$10,"_",$A41),'Registro Cassa'!$D$5:$D$1500)</f>
        <v>0</v>
      </c>
      <c r="K41" s="504">
        <f>SUMIF('Registro Cassa'!$H$5:$H$1500,CONCATENATE(K$10,"_",$A41),'Registro Cassa'!$D$5:$D$1500)</f>
        <v>0</v>
      </c>
      <c r="L41" s="504">
        <f>SUMIF('Registro Cassa'!$H$5:$H$1500,CONCATENATE(L$10,"_",$A41),'Registro Cassa'!$D$5:$D$1500)</f>
        <v>0</v>
      </c>
      <c r="M41" s="504">
        <f>SUMIF('Registro Cassa'!$H$5:$H$1500,CONCATENATE(M$10,"_",$A41),'Registro Cassa'!$D$5:$D$1500)</f>
        <v>0</v>
      </c>
      <c r="N41" s="504">
        <f>SUMIF('Registro Cassa'!$H$5:$H$1500,CONCATENATE(N$10,"_",$A41),'Registro Cassa'!$D$5:$D$1500)</f>
        <v>0</v>
      </c>
      <c r="O41" s="504">
        <f>SUMIF('Registro Cassa'!$H$5:$H$1500,CONCATENATE(O$10,"_",$A41),'Registro Cassa'!$D$5:$D$1500)</f>
        <v>0</v>
      </c>
      <c r="P41" s="45"/>
    </row>
    <row r="42" spans="1:16" ht="20.100000000000001" customHeight="1" x14ac:dyDescent="0.25">
      <c r="A42" s="563" t="str">
        <f>TEXT(Codici!B37,"0#")</f>
        <v>31</v>
      </c>
      <c r="B42" s="560" t="str">
        <f>Codici!D37</f>
        <v>Giornata per i malati di lebbra</v>
      </c>
      <c r="C42" s="503">
        <f t="shared" si="1"/>
        <v>0</v>
      </c>
      <c r="D42" s="504">
        <f>SUMIF('Registro Cassa'!$H$5:$H$1500,CONCATENATE(D$10,"_",$A42),'Registro Cassa'!$D$5:$D$1500)</f>
        <v>0</v>
      </c>
      <c r="E42" s="504">
        <f>SUMIF('Registro Cassa'!$H$5:$H$1500,CONCATENATE(E$10,"_",$A42),'Registro Cassa'!$D$5:$D$1500)</f>
        <v>0</v>
      </c>
      <c r="F42" s="504">
        <f>SUMIF('Registro Cassa'!$H$5:$H$1500,CONCATENATE(F$10,"_",$A42),'Registro Cassa'!$D$5:$D$1500)</f>
        <v>0</v>
      </c>
      <c r="G42" s="504">
        <f>SUMIF('Registro Cassa'!$H$5:$H$1500,CONCATENATE(G$10,"_",$A42),'Registro Cassa'!$D$5:$D$1500)</f>
        <v>0</v>
      </c>
      <c r="H42" s="504">
        <f>SUMIF('Registro Cassa'!$H$5:$H$1500,CONCATENATE(H$10,"_",$A42),'Registro Cassa'!$D$5:$D$1500)</f>
        <v>0</v>
      </c>
      <c r="I42" s="504">
        <f>SUMIF('Registro Cassa'!$H$5:$H$1500,CONCATENATE(I$10,"_",$A42),'Registro Cassa'!$D$5:$D$1500)</f>
        <v>0</v>
      </c>
      <c r="J42" s="504">
        <f>SUMIF('Registro Cassa'!$H$5:$H$1500,CONCATENATE(J$10,"_",$A42),'Registro Cassa'!$D$5:$D$1500)</f>
        <v>0</v>
      </c>
      <c r="K42" s="504">
        <f>SUMIF('Registro Cassa'!$H$5:$H$1500,CONCATENATE(K$10,"_",$A42),'Registro Cassa'!$D$5:$D$1500)</f>
        <v>0</v>
      </c>
      <c r="L42" s="504">
        <f>SUMIF('Registro Cassa'!$H$5:$H$1500,CONCATENATE(L$10,"_",$A42),'Registro Cassa'!$D$5:$D$1500)</f>
        <v>0</v>
      </c>
      <c r="M42" s="504">
        <f>SUMIF('Registro Cassa'!$H$5:$H$1500,CONCATENATE(M$10,"_",$A42),'Registro Cassa'!$D$5:$D$1500)</f>
        <v>0</v>
      </c>
      <c r="N42" s="504">
        <f>SUMIF('Registro Cassa'!$H$5:$H$1500,CONCATENATE(N$10,"_",$A42),'Registro Cassa'!$D$5:$D$1500)</f>
        <v>0</v>
      </c>
      <c r="O42" s="504">
        <f>SUMIF('Registro Cassa'!$H$5:$H$1500,CONCATENATE(O$10,"_",$A42),'Registro Cassa'!$D$5:$D$1500)</f>
        <v>0</v>
      </c>
      <c r="P42" s="45"/>
    </row>
    <row r="43" spans="1:16" ht="20.100000000000001" customHeight="1" x14ac:dyDescent="0.25">
      <c r="A43" s="563" t="str">
        <f>TEXT(Codici!B38,"0#")</f>
        <v>32</v>
      </c>
      <c r="B43" s="560" t="str">
        <f>Codici!D38</f>
        <v>Giornata Caritas ( Avvento e Quaresima)</v>
      </c>
      <c r="C43" s="503">
        <f t="shared" si="1"/>
        <v>0</v>
      </c>
      <c r="D43" s="504">
        <f>SUMIF('Registro Cassa'!$H$5:$H$1500,CONCATENATE(D$10,"_",$A43),'Registro Cassa'!$D$5:$D$1500)</f>
        <v>0</v>
      </c>
      <c r="E43" s="504">
        <f>SUMIF('Registro Cassa'!$H$5:$H$1500,CONCATENATE(E$10,"_",$A43),'Registro Cassa'!$D$5:$D$1500)</f>
        <v>0</v>
      </c>
      <c r="F43" s="504">
        <f>SUMIF('Registro Cassa'!$H$5:$H$1500,CONCATENATE(F$10,"_",$A43),'Registro Cassa'!$D$5:$D$1500)</f>
        <v>0</v>
      </c>
      <c r="G43" s="504">
        <f>SUMIF('Registro Cassa'!$H$5:$H$1500,CONCATENATE(G$10,"_",$A43),'Registro Cassa'!$D$5:$D$1500)</f>
        <v>0</v>
      </c>
      <c r="H43" s="504">
        <f>SUMIF('Registro Cassa'!$H$5:$H$1500,CONCATENATE(H$10,"_",$A43),'Registro Cassa'!$D$5:$D$1500)</f>
        <v>0</v>
      </c>
      <c r="I43" s="504">
        <f>SUMIF('Registro Cassa'!$H$5:$H$1500,CONCATENATE(I$10,"_",$A43),'Registro Cassa'!$D$5:$D$1500)</f>
        <v>0</v>
      </c>
      <c r="J43" s="504">
        <f>SUMIF('Registro Cassa'!$H$5:$H$1500,CONCATENATE(J$10,"_",$A43),'Registro Cassa'!$D$5:$D$1500)</f>
        <v>0</v>
      </c>
      <c r="K43" s="504">
        <f>SUMIF('Registro Cassa'!$H$5:$H$1500,CONCATENATE(K$10,"_",$A43),'Registro Cassa'!$D$5:$D$1500)</f>
        <v>0</v>
      </c>
      <c r="L43" s="504">
        <f>SUMIF('Registro Cassa'!$H$5:$H$1500,CONCATENATE(L$10,"_",$A43),'Registro Cassa'!$D$5:$D$1500)</f>
        <v>0</v>
      </c>
      <c r="M43" s="504">
        <f>SUMIF('Registro Cassa'!$H$5:$H$1500,CONCATENATE(M$10,"_",$A43),'Registro Cassa'!$D$5:$D$1500)</f>
        <v>0</v>
      </c>
      <c r="N43" s="504">
        <f>SUMIF('Registro Cassa'!$H$5:$H$1500,CONCATENATE(N$10,"_",$A43),'Registro Cassa'!$D$5:$D$1500)</f>
        <v>0</v>
      </c>
      <c r="O43" s="504">
        <f>SUMIF('Registro Cassa'!$H$5:$H$1500,CONCATENATE(O$10,"_",$A43),'Registro Cassa'!$D$5:$D$1500)</f>
        <v>0</v>
      </c>
      <c r="P43" s="45"/>
    </row>
    <row r="44" spans="1:16" ht="20.100000000000001" customHeight="1" x14ac:dyDescent="0.25">
      <c r="A44" s="563" t="str">
        <f>TEXT(Codici!B39,"0#")</f>
        <v>33</v>
      </c>
      <c r="B44" s="560" t="str">
        <f>Codici!D39</f>
        <v>Altre giornate straordinarie</v>
      </c>
      <c r="C44" s="503">
        <f t="shared" si="1"/>
        <v>0</v>
      </c>
      <c r="D44" s="504">
        <f>SUMIF('Registro Cassa'!$H$5:$H$1500,CONCATENATE(D$10,"_",$A44),'Registro Cassa'!$D$5:$D$1500)</f>
        <v>0</v>
      </c>
      <c r="E44" s="504">
        <f>SUMIF('Registro Cassa'!$H$5:$H$1500,CONCATENATE(E$10,"_",$A44),'Registro Cassa'!$D$5:$D$1500)</f>
        <v>0</v>
      </c>
      <c r="F44" s="504">
        <f>SUMIF('Registro Cassa'!$H$5:$H$1500,CONCATENATE(F$10,"_",$A44),'Registro Cassa'!$D$5:$D$1500)</f>
        <v>0</v>
      </c>
      <c r="G44" s="504">
        <f>SUMIF('Registro Cassa'!$H$5:$H$1500,CONCATENATE(G$10,"_",$A44),'Registro Cassa'!$D$5:$D$1500)</f>
        <v>0</v>
      </c>
      <c r="H44" s="504">
        <f>SUMIF('Registro Cassa'!$H$5:$H$1500,CONCATENATE(H$10,"_",$A44),'Registro Cassa'!$D$5:$D$1500)</f>
        <v>0</v>
      </c>
      <c r="I44" s="504">
        <f>SUMIF('Registro Cassa'!$H$5:$H$1500,CONCATENATE(I$10,"_",$A44),'Registro Cassa'!$D$5:$D$1500)</f>
        <v>0</v>
      </c>
      <c r="J44" s="504">
        <f>SUMIF('Registro Cassa'!$H$5:$H$1500,CONCATENATE(J$10,"_",$A44),'Registro Cassa'!$D$5:$D$1500)</f>
        <v>0</v>
      </c>
      <c r="K44" s="504">
        <f>SUMIF('Registro Cassa'!$H$5:$H$1500,CONCATENATE(K$10,"_",$A44),'Registro Cassa'!$D$5:$D$1500)</f>
        <v>0</v>
      </c>
      <c r="L44" s="504">
        <f>SUMIF('Registro Cassa'!$H$5:$H$1500,CONCATENATE(L$10,"_",$A44),'Registro Cassa'!$D$5:$D$1500)</f>
        <v>0</v>
      </c>
      <c r="M44" s="504">
        <f>SUMIF('Registro Cassa'!$H$5:$H$1500,CONCATENATE(M$10,"_",$A44),'Registro Cassa'!$D$5:$D$1500)</f>
        <v>0</v>
      </c>
      <c r="N44" s="504">
        <f>SUMIF('Registro Cassa'!$H$5:$H$1500,CONCATENATE(N$10,"_",$A44),'Registro Cassa'!$D$5:$D$1500)</f>
        <v>0</v>
      </c>
      <c r="O44" s="504">
        <f>SUMIF('Registro Cassa'!$H$5:$H$1500,CONCATENATE(O$10,"_",$A44),'Registro Cassa'!$D$5:$D$1500)</f>
        <v>0</v>
      </c>
      <c r="P44" s="45"/>
    </row>
    <row r="45" spans="1:16" ht="20.100000000000001" customHeight="1" x14ac:dyDescent="0.25">
      <c r="A45" s="563" t="str">
        <f>TEXT(Codici!B40,"0#")</f>
        <v>34</v>
      </c>
      <c r="B45" s="561" t="str">
        <f>Codici!D40</f>
        <v>Prelievo da banca/posta in cassa</v>
      </c>
      <c r="C45" s="505">
        <f t="shared" si="1"/>
        <v>0</v>
      </c>
      <c r="D45" s="506">
        <f>SUMIF('Registro Cassa'!$H$5:$H$1500,CONCATENATE(D$10,"_",$A45),'Registro Cassa'!$D$5:$D$1500)</f>
        <v>0</v>
      </c>
      <c r="E45" s="506">
        <f>SUMIF('Registro Cassa'!$H$5:$H$1500,CONCATENATE(E$10,"_",$A45),'Registro Cassa'!$D$5:$D$1500)</f>
        <v>0</v>
      </c>
      <c r="F45" s="506">
        <f>SUMIF('Registro Cassa'!$H$5:$H$1500,CONCATENATE(F$10,"_",$A45),'Registro Cassa'!$D$5:$D$1500)</f>
        <v>0</v>
      </c>
      <c r="G45" s="506">
        <f>SUMIF('Registro Cassa'!$H$5:$H$1500,CONCATENATE(G$10,"_",$A45),'Registro Cassa'!$D$5:$D$1500)</f>
        <v>0</v>
      </c>
      <c r="H45" s="506">
        <f>SUMIF('Registro Cassa'!$H$5:$H$1500,CONCATENATE(H$10,"_",$A45),'Registro Cassa'!$D$5:$D$1500)</f>
        <v>0</v>
      </c>
      <c r="I45" s="506">
        <f>SUMIF('Registro Cassa'!$H$5:$H$1500,CONCATENATE(I$10,"_",$A45),'Registro Cassa'!$D$5:$D$1500)</f>
        <v>0</v>
      </c>
      <c r="J45" s="506">
        <f>SUMIF('Registro Cassa'!$H$5:$H$1500,CONCATENATE(J$10,"_",$A45),'Registro Cassa'!$D$5:$D$1500)</f>
        <v>0</v>
      </c>
      <c r="K45" s="506">
        <f>SUMIF('Registro Cassa'!$H$5:$H$1500,CONCATENATE(K$10,"_",$A45),'Registro Cassa'!$D$5:$D$1500)</f>
        <v>0</v>
      </c>
      <c r="L45" s="506">
        <f>SUMIF('Registro Cassa'!$H$5:$H$1500,CONCATENATE(L$10,"_",$A45),'Registro Cassa'!$D$5:$D$1500)</f>
        <v>0</v>
      </c>
      <c r="M45" s="506">
        <f>SUMIF('Registro Cassa'!$H$5:$H$1500,CONCATENATE(M$10,"_",$A45),'Registro Cassa'!$D$5:$D$1500)</f>
        <v>0</v>
      </c>
      <c r="N45" s="506">
        <f>SUMIF('Registro Cassa'!$H$5:$H$1500,CONCATENATE(N$10,"_",$A45),'Registro Cassa'!$D$5:$D$1500)</f>
        <v>0</v>
      </c>
      <c r="O45" s="506">
        <f>SUMIF('Registro Cassa'!$H$5:$H$1500,CONCATENATE(O$10,"_",$A45),'Registro Cassa'!$D$5:$D$1500)</f>
        <v>0</v>
      </c>
      <c r="P45" s="45"/>
    </row>
    <row r="46" spans="1:16" ht="13.5" thickBot="1" x14ac:dyDescent="0.25">
      <c r="A46" s="250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8"/>
    </row>
    <row r="49" spans="4:4" x14ac:dyDescent="0.2">
      <c r="D49" s="5"/>
    </row>
  </sheetData>
  <sheetProtection algorithmName="SHA-512" hashValue="c88/DsA4cC3RKfV5a++hBFAWoV7aCMPxqx3po8kjEEbCIhjbYre+Zv8PHM58/e8BsWTdurhd81+YEq2Y9tZBww==" saltValue="lvPvcw/gwYzcEbldKgsDYA==" spinCount="100000" sheet="1" objects="1" scenarios="1"/>
  <mergeCells count="5">
    <mergeCell ref="C2:F2"/>
    <mergeCell ref="G2:J2"/>
    <mergeCell ref="K2:O2"/>
    <mergeCell ref="N9:O9"/>
    <mergeCell ref="L9:M9"/>
  </mergeCells>
  <phoneticPr fontId="2" type="noConversion"/>
  <conditionalFormatting sqref="D12:O45">
    <cfRule type="cellIs" dxfId="0" priority="1" stopIfTrue="1" operator="equal">
      <formula>0</formula>
    </cfRule>
  </conditionalFormatting>
  <printOptions verticalCentered="1"/>
  <pageMargins left="0.39370078740157483" right="0.35433070866141736" top="0.47244094488188981" bottom="0.39370078740157483" header="0.27559055118110237" footer="0.23622047244094491"/>
  <pageSetup paperSize="9" scale="62" fitToHeight="0" orientation="landscape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8">
    <pageSetUpPr fitToPage="1"/>
  </sheetPr>
  <dimension ref="A1:P55"/>
  <sheetViews>
    <sheetView showGridLines="0" zoomScale="90" workbookViewId="0">
      <selection activeCell="D53" sqref="D53:O53"/>
    </sheetView>
  </sheetViews>
  <sheetFormatPr defaultColWidth="8.85546875" defaultRowHeight="12.75" x14ac:dyDescent="0.2"/>
  <cols>
    <col min="1" max="1" width="4.7109375" customWidth="1"/>
    <col min="2" max="2" width="70.7109375" bestFit="1" customWidth="1"/>
    <col min="3" max="3" width="16.42578125" customWidth="1"/>
    <col min="4" max="15" width="11.28515625" style="13" customWidth="1"/>
    <col min="16" max="16" width="4.7109375" customWidth="1"/>
  </cols>
  <sheetData>
    <row r="1" spans="1:16" x14ac:dyDescent="0.2">
      <c r="A1" s="309"/>
      <c r="B1" s="310"/>
      <c r="C1" s="310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2"/>
    </row>
    <row r="2" spans="1:16" ht="26.1" customHeight="1" x14ac:dyDescent="0.2">
      <c r="A2" s="253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242"/>
    </row>
    <row r="3" spans="1:16" ht="8.1" customHeight="1" x14ac:dyDescent="0.2">
      <c r="A3" s="253"/>
      <c r="B3" s="313"/>
      <c r="C3" s="35"/>
      <c r="D3" s="31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242"/>
    </row>
    <row r="4" spans="1:16" ht="27.75" customHeight="1" x14ac:dyDescent="0.2">
      <c r="A4" s="253"/>
      <c r="B4" s="105" t="s">
        <v>282</v>
      </c>
      <c r="C4" s="35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242"/>
    </row>
    <row r="5" spans="1:16" ht="8.1" customHeight="1" x14ac:dyDescent="0.2">
      <c r="A5" s="253"/>
      <c r="B5" s="35"/>
      <c r="C5" s="35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242"/>
    </row>
    <row r="6" spans="1:16" s="102" customFormat="1" ht="21" customHeight="1" x14ac:dyDescent="0.2">
      <c r="A6" s="100"/>
      <c r="B6" s="315" t="s">
        <v>277</v>
      </c>
      <c r="C6" s="316">
        <f>Testata!I4</f>
        <v>2025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101"/>
    </row>
    <row r="7" spans="1:16" ht="15.75" x14ac:dyDescent="0.25">
      <c r="A7" s="253"/>
      <c r="B7" s="35"/>
      <c r="C7" s="304" t="s">
        <v>237</v>
      </c>
      <c r="D7" s="507">
        <f>SUM(D12:D53)</f>
        <v>0</v>
      </c>
      <c r="E7" s="507">
        <f t="shared" ref="E7:O7" si="0">SUM(E12:E53)</f>
        <v>0</v>
      </c>
      <c r="F7" s="507">
        <f>SUM(F12:F53)</f>
        <v>0</v>
      </c>
      <c r="G7" s="507">
        <f t="shared" si="0"/>
        <v>0</v>
      </c>
      <c r="H7" s="507">
        <f t="shared" si="0"/>
        <v>0</v>
      </c>
      <c r="I7" s="507">
        <f>SUM(I12:I53)</f>
        <v>0</v>
      </c>
      <c r="J7" s="507">
        <f t="shared" si="0"/>
        <v>0</v>
      </c>
      <c r="K7" s="507">
        <f t="shared" si="0"/>
        <v>0</v>
      </c>
      <c r="L7" s="507">
        <f t="shared" si="0"/>
        <v>0</v>
      </c>
      <c r="M7" s="507">
        <f t="shared" si="0"/>
        <v>0</v>
      </c>
      <c r="N7" s="507">
        <f t="shared" si="0"/>
        <v>0</v>
      </c>
      <c r="O7" s="507">
        <f t="shared" si="0"/>
        <v>0</v>
      </c>
      <c r="P7" s="242"/>
    </row>
    <row r="8" spans="1:16" ht="13.5" thickBot="1" x14ac:dyDescent="0.25">
      <c r="A8" s="253"/>
      <c r="B8" s="305"/>
      <c r="C8" s="305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242"/>
    </row>
    <row r="9" spans="1:16" ht="18.75" thickBot="1" x14ac:dyDescent="0.3">
      <c r="A9" s="253"/>
      <c r="B9" s="317" t="str">
        <f>CONCATENATE("Totale Uscite Cassa Anno ",C6)</f>
        <v>Totale Uscite Cassa Anno 2025</v>
      </c>
      <c r="C9" s="523">
        <f>SUM(C12:C52)</f>
        <v>0</v>
      </c>
      <c r="D9" s="314"/>
      <c r="E9" s="314"/>
      <c r="F9" s="314"/>
      <c r="G9" s="314"/>
      <c r="H9" s="314"/>
      <c r="I9" s="314"/>
      <c r="J9" s="314"/>
      <c r="K9" s="314"/>
      <c r="L9" s="845" t="s">
        <v>537</v>
      </c>
      <c r="M9" s="845"/>
      <c r="N9" s="843">
        <f xml:space="preserve"> Testata!I8-C9-C53+'Entrate Cassa'!C9+'Entrate Cassa'!C45</f>
        <v>0</v>
      </c>
      <c r="O9" s="844"/>
      <c r="P9" s="242"/>
    </row>
    <row r="10" spans="1:16" ht="15" customHeight="1" x14ac:dyDescent="0.2">
      <c r="A10" s="253"/>
      <c r="B10" s="35"/>
      <c r="C10" s="35"/>
      <c r="D10" s="318">
        <v>1</v>
      </c>
      <c r="E10" s="318">
        <v>2</v>
      </c>
      <c r="F10" s="318">
        <v>3</v>
      </c>
      <c r="G10" s="318">
        <v>4</v>
      </c>
      <c r="H10" s="318">
        <v>5</v>
      </c>
      <c r="I10" s="318">
        <v>6</v>
      </c>
      <c r="J10" s="318">
        <v>7</v>
      </c>
      <c r="K10" s="318">
        <v>8</v>
      </c>
      <c r="L10" s="318">
        <v>9</v>
      </c>
      <c r="M10" s="318">
        <v>10</v>
      </c>
      <c r="N10" s="318">
        <v>11</v>
      </c>
      <c r="O10" s="318">
        <v>12</v>
      </c>
      <c r="P10" s="242"/>
    </row>
    <row r="11" spans="1:16" ht="15.75" x14ac:dyDescent="0.2">
      <c r="A11" s="253"/>
      <c r="B11" s="319" t="s">
        <v>6</v>
      </c>
      <c r="C11" s="320" t="s">
        <v>19</v>
      </c>
      <c r="D11" s="320" t="s">
        <v>7</v>
      </c>
      <c r="E11" s="320" t="s">
        <v>8</v>
      </c>
      <c r="F11" s="320" t="s">
        <v>9</v>
      </c>
      <c r="G11" s="320" t="s">
        <v>10</v>
      </c>
      <c r="H11" s="320" t="s">
        <v>11</v>
      </c>
      <c r="I11" s="320" t="s">
        <v>12</v>
      </c>
      <c r="J11" s="320" t="s">
        <v>13</v>
      </c>
      <c r="K11" s="320" t="s">
        <v>14</v>
      </c>
      <c r="L11" s="320" t="s">
        <v>15</v>
      </c>
      <c r="M11" s="320" t="s">
        <v>16</v>
      </c>
      <c r="N11" s="320" t="s">
        <v>17</v>
      </c>
      <c r="O11" s="320" t="s">
        <v>18</v>
      </c>
      <c r="P11" s="242"/>
    </row>
    <row r="12" spans="1:16" ht="20.100000000000001" customHeight="1" x14ac:dyDescent="0.2">
      <c r="A12" s="559" t="str">
        <f>TEXT(Codici!B49,"0#")</f>
        <v>01</v>
      </c>
      <c r="B12" s="560" t="str">
        <f>Codici!D49</f>
        <v>Remunerazione Parroco</v>
      </c>
      <c r="C12" s="503">
        <f>SUM(D12:O12)</f>
        <v>0</v>
      </c>
      <c r="D12" s="504">
        <f>SUMIF('Registro Cassa'!$I$5:$I$1500,CONCATENATE(D$10,"_",$A12),'Registro Cassa'!$F$5:$F$1500)</f>
        <v>0</v>
      </c>
      <c r="E12" s="504">
        <f>SUMIF('Registro Cassa'!$I$5:$I$1500,CONCATENATE(E$10,"_",$A12),'Registro Cassa'!$F$5:$F$1500)</f>
        <v>0</v>
      </c>
      <c r="F12" s="504">
        <f>SUMIF('Registro Cassa'!$I$5:$I$1500,CONCATENATE(F$10,"_",$A12),'Registro Cassa'!$F$5:$F$1500)</f>
        <v>0</v>
      </c>
      <c r="G12" s="504">
        <f>SUMIF('Registro Cassa'!$I$5:$I$1500,CONCATENATE(G$10,"_",$A12),'Registro Cassa'!$F$5:$F$1500)</f>
        <v>0</v>
      </c>
      <c r="H12" s="504">
        <f>SUMIF('Registro Cassa'!$I$5:$I$1500,CONCATENATE(H$10,"_",$A12),'Registro Cassa'!$F$5:$F$1500)</f>
        <v>0</v>
      </c>
      <c r="I12" s="504">
        <f>SUMIF('Registro Cassa'!$I$5:$I$1500,CONCATENATE(I$10,"_",$A12),'Registro Cassa'!$F$5:$F$1500)</f>
        <v>0</v>
      </c>
      <c r="J12" s="504">
        <f>SUMIF('Registro Cassa'!$I$5:$I$1500,CONCATENATE(J$10,"_",$A12),'Registro Cassa'!$F$5:$F$1500)</f>
        <v>0</v>
      </c>
      <c r="K12" s="504">
        <f>SUMIF('Registro Cassa'!$I$5:$I$1500,CONCATENATE(K$10,"_",$A12),'Registro Cassa'!$F$5:$F$1500)</f>
        <v>0</v>
      </c>
      <c r="L12" s="504">
        <f>SUMIF('Registro Cassa'!$I$5:$I$1500,CONCATENATE(L$10,"_",$A12),'Registro Cassa'!$F$5:$F$1500)</f>
        <v>0</v>
      </c>
      <c r="M12" s="504">
        <f>SUMIF('Registro Cassa'!$I$5:$I$1500,CONCATENATE(M$10,"_",$A12),'Registro Cassa'!$F$5:$F$1500)</f>
        <v>0</v>
      </c>
      <c r="N12" s="504">
        <f>SUMIF('Registro Cassa'!$I$5:$I$1500,CONCATENATE(N$10,"_",$A12),'Registro Cassa'!$F$5:$F$1500)</f>
        <v>0</v>
      </c>
      <c r="O12" s="504">
        <f>SUMIF('Registro Cassa'!$I$5:$I$1500,CONCATENATE(O$10,"_",$A12),'Registro Cassa'!$F$5:$F$1500)</f>
        <v>0</v>
      </c>
      <c r="P12" s="242"/>
    </row>
    <row r="13" spans="1:16" ht="20.100000000000001" customHeight="1" x14ac:dyDescent="0.2">
      <c r="A13" s="559" t="str">
        <f>TEXT(Codici!B50,"0#")</f>
        <v>02</v>
      </c>
      <c r="B13" s="560" t="str">
        <f>Codici!D50</f>
        <v>Remunerazione Vicari Parrocchiali</v>
      </c>
      <c r="C13" s="503">
        <f t="shared" ref="C13:C42" si="1">SUM(D13:O13)</f>
        <v>0</v>
      </c>
      <c r="D13" s="504">
        <f>SUMIF('Registro Cassa'!$I$5:$I$1500,CONCATENATE(D$10,"_",$A13),'Registro Cassa'!$F$5:$F$1500)</f>
        <v>0</v>
      </c>
      <c r="E13" s="504">
        <f>SUMIF('Registro Cassa'!$I$5:$I$1500,CONCATENATE(E$10,"_",$A13),'Registro Cassa'!$F$5:$F$1500)</f>
        <v>0</v>
      </c>
      <c r="F13" s="504">
        <f>SUMIF('Registro Cassa'!$I$5:$I$1500,CONCATENATE(F$10,"_",$A13),'Registro Cassa'!$F$5:$F$1500)</f>
        <v>0</v>
      </c>
      <c r="G13" s="504">
        <f>SUMIF('Registro Cassa'!$I$5:$I$1500,CONCATENATE(G$10,"_",$A13),'Registro Cassa'!$F$5:$F$1500)</f>
        <v>0</v>
      </c>
      <c r="H13" s="504">
        <f>SUMIF('Registro Cassa'!$I$5:$I$1500,CONCATENATE(H$10,"_",$A13),'Registro Cassa'!$F$5:$F$1500)</f>
        <v>0</v>
      </c>
      <c r="I13" s="504">
        <f>SUMIF('Registro Cassa'!$I$5:$I$1500,CONCATENATE(I$10,"_",$A13),'Registro Cassa'!$F$5:$F$1500)</f>
        <v>0</v>
      </c>
      <c r="J13" s="504">
        <f>SUMIF('Registro Cassa'!$I$5:$I$1500,CONCATENATE(J$10,"_",$A13),'Registro Cassa'!$F$5:$F$1500)</f>
        <v>0</v>
      </c>
      <c r="K13" s="504">
        <f>SUMIF('Registro Cassa'!$I$5:$I$1500,CONCATENATE(K$10,"_",$A13),'Registro Cassa'!$F$5:$F$1500)</f>
        <v>0</v>
      </c>
      <c r="L13" s="504">
        <f>SUMIF('Registro Cassa'!$I$5:$I$1500,CONCATENATE(L$10,"_",$A13),'Registro Cassa'!$F$5:$F$1500)</f>
        <v>0</v>
      </c>
      <c r="M13" s="504">
        <f>SUMIF('Registro Cassa'!$I$5:$I$1500,CONCATENATE(M$10,"_",$A13),'Registro Cassa'!$F$5:$F$1500)</f>
        <v>0</v>
      </c>
      <c r="N13" s="504">
        <f>SUMIF('Registro Cassa'!$I$5:$I$1500,CONCATENATE(N$10,"_",$A13),'Registro Cassa'!$F$5:$F$1500)</f>
        <v>0</v>
      </c>
      <c r="O13" s="504">
        <f>SUMIF('Registro Cassa'!$I$5:$I$1500,CONCATENATE(O$10,"_",$A13),'Registro Cassa'!$F$5:$F$1500)</f>
        <v>0</v>
      </c>
      <c r="P13" s="242"/>
    </row>
    <row r="14" spans="1:16" ht="20.100000000000001" customHeight="1" x14ac:dyDescent="0.2">
      <c r="A14" s="559" t="str">
        <f>TEXT(Codici!B51,"0#")</f>
        <v>03</v>
      </c>
      <c r="B14" s="560" t="str">
        <f>Codici!D51</f>
        <v>Retribuzione Dipendenti</v>
      </c>
      <c r="C14" s="503">
        <f t="shared" si="1"/>
        <v>0</v>
      </c>
      <c r="D14" s="504">
        <f>SUMIF('Registro Cassa'!$I$5:$I$1500,CONCATENATE(D$10,"_",$A14),'Registro Cassa'!$F$5:$F$1500)</f>
        <v>0</v>
      </c>
      <c r="E14" s="504">
        <f>SUMIF('Registro Cassa'!$I$5:$I$1500,CONCATENATE(E$10,"_",$A14),'Registro Cassa'!$F$5:$F$1500)</f>
        <v>0</v>
      </c>
      <c r="F14" s="504">
        <f>SUMIF('Registro Cassa'!$I$5:$I$1500,CONCATENATE(F$10,"_",$A14),'Registro Cassa'!$F$5:$F$1500)</f>
        <v>0</v>
      </c>
      <c r="G14" s="504">
        <f>SUMIF('Registro Cassa'!$I$5:$I$1500,CONCATENATE(G$10,"_",$A14),'Registro Cassa'!$F$5:$F$1500)</f>
        <v>0</v>
      </c>
      <c r="H14" s="504">
        <f>SUMIF('Registro Cassa'!$I$5:$I$1500,CONCATENATE(H$10,"_",$A14),'Registro Cassa'!$F$5:$F$1500)</f>
        <v>0</v>
      </c>
      <c r="I14" s="504">
        <f>SUMIF('Registro Cassa'!$I$5:$I$1500,CONCATENATE(I$10,"_",$A14),'Registro Cassa'!$F$5:$F$1500)</f>
        <v>0</v>
      </c>
      <c r="J14" s="504">
        <f>SUMIF('Registro Cassa'!$I$5:$I$1500,CONCATENATE(J$10,"_",$A14),'Registro Cassa'!$F$5:$F$1500)</f>
        <v>0</v>
      </c>
      <c r="K14" s="504">
        <f>SUMIF('Registro Cassa'!$I$5:$I$1500,CONCATENATE(K$10,"_",$A14),'Registro Cassa'!$F$5:$F$1500)</f>
        <v>0</v>
      </c>
      <c r="L14" s="504">
        <f>SUMIF('Registro Cassa'!$I$5:$I$1500,CONCATENATE(L$10,"_",$A14),'Registro Cassa'!$F$5:$F$1500)</f>
        <v>0</v>
      </c>
      <c r="M14" s="504">
        <f>SUMIF('Registro Cassa'!$I$5:$I$1500,CONCATENATE(M$10,"_",$A14),'Registro Cassa'!$F$5:$F$1500)</f>
        <v>0</v>
      </c>
      <c r="N14" s="504">
        <f>SUMIF('Registro Cassa'!$I$5:$I$1500,CONCATENATE(N$10,"_",$A14),'Registro Cassa'!$F$5:$F$1500)</f>
        <v>0</v>
      </c>
      <c r="O14" s="504">
        <f>SUMIF('Registro Cassa'!$I$5:$I$1500,CONCATENATE(O$10,"_",$A14),'Registro Cassa'!$F$5:$F$1500)</f>
        <v>0</v>
      </c>
      <c r="P14" s="242"/>
    </row>
    <row r="15" spans="1:16" ht="20.100000000000001" customHeight="1" x14ac:dyDescent="0.2">
      <c r="A15" s="559" t="str">
        <f>TEXT(Codici!B52,"0#")</f>
        <v>04</v>
      </c>
      <c r="B15" s="560" t="str">
        <f>Codici!D52</f>
        <v>Ritenute fiscali e previdenziali su retribuzioni</v>
      </c>
      <c r="C15" s="503">
        <f t="shared" si="1"/>
        <v>0</v>
      </c>
      <c r="D15" s="504">
        <f>SUMIF('Registro Cassa'!$I$5:$I$1500,CONCATENATE(D$10,"_",$A15),'Registro Cassa'!$F$5:$F$1500)</f>
        <v>0</v>
      </c>
      <c r="E15" s="504">
        <f>SUMIF('Registro Cassa'!$I$5:$I$1500,CONCATENATE(E$10,"_",$A15),'Registro Cassa'!$F$5:$F$1500)</f>
        <v>0</v>
      </c>
      <c r="F15" s="504">
        <f>SUMIF('Registro Cassa'!$I$5:$I$1500,CONCATENATE(F$10,"_",$A15),'Registro Cassa'!$F$5:$F$1500)</f>
        <v>0</v>
      </c>
      <c r="G15" s="504">
        <f>SUMIF('Registro Cassa'!$I$5:$I$1500,CONCATENATE(G$10,"_",$A15),'Registro Cassa'!$F$5:$F$1500)</f>
        <v>0</v>
      </c>
      <c r="H15" s="504">
        <f>SUMIF('Registro Cassa'!$I$5:$I$1500,CONCATENATE(H$10,"_",$A15),'Registro Cassa'!$F$5:$F$1500)</f>
        <v>0</v>
      </c>
      <c r="I15" s="504">
        <f>SUMIF('Registro Cassa'!$I$5:$I$1500,CONCATENATE(I$10,"_",$A15),'Registro Cassa'!$F$5:$F$1500)</f>
        <v>0</v>
      </c>
      <c r="J15" s="504">
        <f>SUMIF('Registro Cassa'!$I$5:$I$1500,CONCATENATE(J$10,"_",$A15),'Registro Cassa'!$F$5:$F$1500)</f>
        <v>0</v>
      </c>
      <c r="K15" s="504">
        <f>SUMIF('Registro Cassa'!$I$5:$I$1500,CONCATENATE(K$10,"_",$A15),'Registro Cassa'!$F$5:$F$1500)</f>
        <v>0</v>
      </c>
      <c r="L15" s="504">
        <f>SUMIF('Registro Cassa'!$I$5:$I$1500,CONCATENATE(L$10,"_",$A15),'Registro Cassa'!$F$5:$F$1500)</f>
        <v>0</v>
      </c>
      <c r="M15" s="504">
        <f>SUMIF('Registro Cassa'!$I$5:$I$1500,CONCATENATE(M$10,"_",$A15),'Registro Cassa'!$F$5:$F$1500)</f>
        <v>0</v>
      </c>
      <c r="N15" s="504">
        <f>SUMIF('Registro Cassa'!$I$5:$I$1500,CONCATENATE(N$10,"_",$A15),'Registro Cassa'!$F$5:$F$1500)</f>
        <v>0</v>
      </c>
      <c r="O15" s="504">
        <f>SUMIF('Registro Cassa'!$I$5:$I$1500,CONCATENATE(O$10,"_",$A15),'Registro Cassa'!$F$5:$F$1500)</f>
        <v>0</v>
      </c>
      <c r="P15" s="242"/>
    </row>
    <row r="16" spans="1:16" ht="20.100000000000001" customHeight="1" x14ac:dyDescent="0.2">
      <c r="A16" s="559" t="str">
        <f>TEXT(Codici!B53,"0#")</f>
        <v>05</v>
      </c>
      <c r="B16" s="560" t="str">
        <f>Codici!D53</f>
        <v>Rimborsi spese</v>
      </c>
      <c r="C16" s="503">
        <f t="shared" si="1"/>
        <v>0</v>
      </c>
      <c r="D16" s="504">
        <f>SUMIF('Registro Cassa'!$I$5:$I$1500,CONCATENATE(D$10,"_",$A16),'Registro Cassa'!$F$5:$F$1500)</f>
        <v>0</v>
      </c>
      <c r="E16" s="504">
        <f>SUMIF('Registro Cassa'!$I$5:$I$1500,CONCATENATE(E$10,"_",$A16),'Registro Cassa'!$F$5:$F$1500)</f>
        <v>0</v>
      </c>
      <c r="F16" s="504">
        <f>SUMIF('Registro Cassa'!$I$5:$I$1500,CONCATENATE(F$10,"_",$A16),'Registro Cassa'!$F$5:$F$1500)</f>
        <v>0</v>
      </c>
      <c r="G16" s="504">
        <f>SUMIF('Registro Cassa'!$I$5:$I$1500,CONCATENATE(G$10,"_",$A16),'Registro Cassa'!$F$5:$F$1500)</f>
        <v>0</v>
      </c>
      <c r="H16" s="504">
        <f>SUMIF('Registro Cassa'!$I$5:$I$1500,CONCATENATE(H$10,"_",$A16),'Registro Cassa'!$F$5:$F$1500)</f>
        <v>0</v>
      </c>
      <c r="I16" s="504">
        <f>SUMIF('Registro Cassa'!$I$5:$I$1500,CONCATENATE(I$10,"_",$A16),'Registro Cassa'!$F$5:$F$1500)</f>
        <v>0</v>
      </c>
      <c r="J16" s="504">
        <f>SUMIF('Registro Cassa'!$I$5:$I$1500,CONCATENATE(J$10,"_",$A16),'Registro Cassa'!$F$5:$F$1500)</f>
        <v>0</v>
      </c>
      <c r="K16" s="504">
        <f>SUMIF('Registro Cassa'!$I$5:$I$1500,CONCATENATE(K$10,"_",$A16),'Registro Cassa'!$F$5:$F$1500)</f>
        <v>0</v>
      </c>
      <c r="L16" s="504">
        <f>SUMIF('Registro Cassa'!$I$5:$I$1500,CONCATENATE(L$10,"_",$A16),'Registro Cassa'!$F$5:$F$1500)</f>
        <v>0</v>
      </c>
      <c r="M16" s="504">
        <f>SUMIF('Registro Cassa'!$I$5:$I$1500,CONCATENATE(M$10,"_",$A16),'Registro Cassa'!$F$5:$F$1500)</f>
        <v>0</v>
      </c>
      <c r="N16" s="504">
        <f>SUMIF('Registro Cassa'!$I$5:$I$1500,CONCATENATE(N$10,"_",$A16),'Registro Cassa'!$F$5:$F$1500)</f>
        <v>0</v>
      </c>
      <c r="O16" s="504">
        <f>SUMIF('Registro Cassa'!$I$5:$I$1500,CONCATENATE(O$10,"_",$A16),'Registro Cassa'!$F$5:$F$1500)</f>
        <v>0</v>
      </c>
      <c r="P16" s="242"/>
    </row>
    <row r="17" spans="1:16" ht="20.100000000000001" customHeight="1" x14ac:dyDescent="0.2">
      <c r="A17" s="559" t="str">
        <f>TEXT(Codici!B54,"0#")</f>
        <v>06</v>
      </c>
      <c r="B17" s="560" t="str">
        <f>Codici!D54</f>
        <v>Altro</v>
      </c>
      <c r="C17" s="503">
        <f t="shared" si="1"/>
        <v>0</v>
      </c>
      <c r="D17" s="504">
        <f>SUMIF('Registro Cassa'!$I$5:$I$1500,CONCATENATE(D$10,"_",$A17),'Registro Cassa'!$F$5:$F$1500)</f>
        <v>0</v>
      </c>
      <c r="E17" s="504">
        <f>SUMIF('Registro Cassa'!$I$5:$I$1500,CONCATENATE(E$10,"_",$A17),'Registro Cassa'!$F$5:$F$1500)</f>
        <v>0</v>
      </c>
      <c r="F17" s="504">
        <f>SUMIF('Registro Cassa'!$I$5:$I$1500,CONCATENATE(F$10,"_",$A17),'Registro Cassa'!$F$5:$F$1500)</f>
        <v>0</v>
      </c>
      <c r="G17" s="504">
        <f>SUMIF('Registro Cassa'!$I$5:$I$1500,CONCATENATE(G$10,"_",$A17),'Registro Cassa'!$F$5:$F$1500)</f>
        <v>0</v>
      </c>
      <c r="H17" s="504">
        <f>SUMIF('Registro Cassa'!$I$5:$I$1500,CONCATENATE(H$10,"_",$A17),'Registro Cassa'!$F$5:$F$1500)</f>
        <v>0</v>
      </c>
      <c r="I17" s="504">
        <f>SUMIF('Registro Cassa'!$I$5:$I$1500,CONCATENATE(I$10,"_",$A17),'Registro Cassa'!$F$5:$F$1500)</f>
        <v>0</v>
      </c>
      <c r="J17" s="504">
        <f>SUMIF('Registro Cassa'!$I$5:$I$1500,CONCATENATE(J$10,"_",$A17),'Registro Cassa'!$F$5:$F$1500)</f>
        <v>0</v>
      </c>
      <c r="K17" s="504">
        <f>SUMIF('Registro Cassa'!$I$5:$I$1500,CONCATENATE(K$10,"_",$A17),'Registro Cassa'!$F$5:$F$1500)</f>
        <v>0</v>
      </c>
      <c r="L17" s="504">
        <f>SUMIF('Registro Cassa'!$I$5:$I$1500,CONCATENATE(L$10,"_",$A17),'Registro Cassa'!$F$5:$F$1500)</f>
        <v>0</v>
      </c>
      <c r="M17" s="504">
        <f>SUMIF('Registro Cassa'!$I$5:$I$1500,CONCATENATE(M$10,"_",$A17),'Registro Cassa'!$F$5:$F$1500)</f>
        <v>0</v>
      </c>
      <c r="N17" s="504">
        <f>SUMIF('Registro Cassa'!$I$5:$I$1500,CONCATENATE(N$10,"_",$A17),'Registro Cassa'!$F$5:$F$1500)</f>
        <v>0</v>
      </c>
      <c r="O17" s="504">
        <f>SUMIF('Registro Cassa'!$I$5:$I$1500,CONCATENATE(O$10,"_",$A17),'Registro Cassa'!$F$5:$F$1500)</f>
        <v>0</v>
      </c>
      <c r="P17" s="242"/>
    </row>
    <row r="18" spans="1:16" ht="20.100000000000001" customHeight="1" x14ac:dyDescent="0.2">
      <c r="A18" s="559" t="str">
        <f>TEXT(Codici!B55,"0#")</f>
        <v>07</v>
      </c>
      <c r="B18" s="560" t="str">
        <f>Codici!D55</f>
        <v>Spese ordinarie di culto (ostie, vino, candele, libri liturgici, ecc.)</v>
      </c>
      <c r="C18" s="503">
        <f t="shared" si="1"/>
        <v>0</v>
      </c>
      <c r="D18" s="504">
        <f>SUMIF('Registro Cassa'!$I$5:$I$1500,CONCATENATE(D$10,"_",$A18),'Registro Cassa'!$F$5:$F$1500)</f>
        <v>0</v>
      </c>
      <c r="E18" s="504">
        <f>SUMIF('Registro Cassa'!$I$5:$I$1500,CONCATENATE(E$10,"_",$A18),'Registro Cassa'!$F$5:$F$1500)</f>
        <v>0</v>
      </c>
      <c r="F18" s="504">
        <f>SUMIF('Registro Cassa'!$I$5:$I$1500,CONCATENATE(F$10,"_",$A18),'Registro Cassa'!$F$5:$F$1500)</f>
        <v>0</v>
      </c>
      <c r="G18" s="504">
        <f>SUMIF('Registro Cassa'!$I$5:$I$1500,CONCATENATE(G$10,"_",$A18),'Registro Cassa'!$F$5:$F$1500)</f>
        <v>0</v>
      </c>
      <c r="H18" s="504">
        <f>SUMIF('Registro Cassa'!$I$5:$I$1500,CONCATENATE(H$10,"_",$A18),'Registro Cassa'!$F$5:$F$1500)</f>
        <v>0</v>
      </c>
      <c r="I18" s="504">
        <f>SUMIF('Registro Cassa'!$I$5:$I$1500,CONCATENATE(I$10,"_",$A18),'Registro Cassa'!$F$5:$F$1500)</f>
        <v>0</v>
      </c>
      <c r="J18" s="504">
        <f>SUMIF('Registro Cassa'!$I$5:$I$1500,CONCATENATE(J$10,"_",$A18),'Registro Cassa'!$F$5:$F$1500)</f>
        <v>0</v>
      </c>
      <c r="K18" s="504">
        <f>SUMIF('Registro Cassa'!$I$5:$I$1500,CONCATENATE(K$10,"_",$A18),'Registro Cassa'!$F$5:$F$1500)</f>
        <v>0</v>
      </c>
      <c r="L18" s="504">
        <f>SUMIF('Registro Cassa'!$I$5:$I$1500,CONCATENATE(L$10,"_",$A18),'Registro Cassa'!$F$5:$F$1500)</f>
        <v>0</v>
      </c>
      <c r="M18" s="504">
        <f>SUMIF('Registro Cassa'!$I$5:$I$1500,CONCATENATE(M$10,"_",$A18),'Registro Cassa'!$F$5:$F$1500)</f>
        <v>0</v>
      </c>
      <c r="N18" s="504">
        <f>SUMIF('Registro Cassa'!$I$5:$I$1500,CONCATENATE(N$10,"_",$A18),'Registro Cassa'!$F$5:$F$1500)</f>
        <v>0</v>
      </c>
      <c r="O18" s="504">
        <f>SUMIF('Registro Cassa'!$I$5:$I$1500,CONCATENATE(O$10,"_",$A18),'Registro Cassa'!$F$5:$F$1500)</f>
        <v>0</v>
      </c>
      <c r="P18" s="242"/>
    </row>
    <row r="19" spans="1:16" ht="20.100000000000001" customHeight="1" x14ac:dyDescent="0.2">
      <c r="A19" s="559" t="str">
        <f>TEXT(Codici!B56,"0#")</f>
        <v>08</v>
      </c>
      <c r="B19" s="560" t="str">
        <f>Codici!D56</f>
        <v>Compenso a confessori, relatori e collaboratori pastorali</v>
      </c>
      <c r="C19" s="503">
        <f t="shared" si="1"/>
        <v>0</v>
      </c>
      <c r="D19" s="504">
        <f>SUMIF('Registro Cassa'!$I$5:$I$1500,CONCATENATE(D$10,"_",$A19),'Registro Cassa'!$F$5:$F$1500)</f>
        <v>0</v>
      </c>
      <c r="E19" s="504">
        <f>SUMIF('Registro Cassa'!$I$5:$I$1500,CONCATENATE(E$10,"_",$A19),'Registro Cassa'!$F$5:$F$1500)</f>
        <v>0</v>
      </c>
      <c r="F19" s="504">
        <f>SUMIF('Registro Cassa'!$I$5:$I$1500,CONCATENATE(F$10,"_",$A19),'Registro Cassa'!$F$5:$F$1500)</f>
        <v>0</v>
      </c>
      <c r="G19" s="504">
        <f>SUMIF('Registro Cassa'!$I$5:$I$1500,CONCATENATE(G$10,"_",$A19),'Registro Cassa'!$F$5:$F$1500)</f>
        <v>0</v>
      </c>
      <c r="H19" s="504">
        <f>SUMIF('Registro Cassa'!$I$5:$I$1500,CONCATENATE(H$10,"_",$A19),'Registro Cassa'!$F$5:$F$1500)</f>
        <v>0</v>
      </c>
      <c r="I19" s="504">
        <f>SUMIF('Registro Cassa'!$I$5:$I$1500,CONCATENATE(I$10,"_",$A19),'Registro Cassa'!$F$5:$F$1500)</f>
        <v>0</v>
      </c>
      <c r="J19" s="504">
        <f>SUMIF('Registro Cassa'!$I$5:$I$1500,CONCATENATE(J$10,"_",$A19),'Registro Cassa'!$F$5:$F$1500)</f>
        <v>0</v>
      </c>
      <c r="K19" s="504">
        <f>SUMIF('Registro Cassa'!$I$5:$I$1500,CONCATENATE(K$10,"_",$A19),'Registro Cassa'!$F$5:$F$1500)</f>
        <v>0</v>
      </c>
      <c r="L19" s="504">
        <f>SUMIF('Registro Cassa'!$I$5:$I$1500,CONCATENATE(L$10,"_",$A19),'Registro Cassa'!$F$5:$F$1500)</f>
        <v>0</v>
      </c>
      <c r="M19" s="504">
        <f>SUMIF('Registro Cassa'!$I$5:$I$1500,CONCATENATE(M$10,"_",$A19),'Registro Cassa'!$F$5:$F$1500)</f>
        <v>0</v>
      </c>
      <c r="N19" s="504">
        <f>SUMIF('Registro Cassa'!$I$5:$I$1500,CONCATENATE(N$10,"_",$A19),'Registro Cassa'!$F$5:$F$1500)</f>
        <v>0</v>
      </c>
      <c r="O19" s="504">
        <f>SUMIF('Registro Cassa'!$I$5:$I$1500,CONCATENATE(O$10,"_",$A19),'Registro Cassa'!$F$5:$F$1500)</f>
        <v>0</v>
      </c>
      <c r="P19" s="242"/>
    </row>
    <row r="20" spans="1:16" ht="20.100000000000001" customHeight="1" x14ac:dyDescent="0.2">
      <c r="A20" s="559" t="str">
        <f>TEXT(Codici!B57,"0#")</f>
        <v>09</v>
      </c>
      <c r="B20" s="560" t="str">
        <f>Codici!D57</f>
        <v>Spese utenze: elettricità, acqua, gas, riscaldamento, telefono</v>
      </c>
      <c r="C20" s="503">
        <f t="shared" si="1"/>
        <v>0</v>
      </c>
      <c r="D20" s="504">
        <f>SUMIF('Registro Cassa'!$I$5:$I$1500,CONCATENATE(D$10,"_",$A20),'Registro Cassa'!$F$5:$F$1500)</f>
        <v>0</v>
      </c>
      <c r="E20" s="504">
        <f>SUMIF('Registro Cassa'!$I$5:$I$1500,CONCATENATE(E$10,"_",$A20),'Registro Cassa'!$F$5:$F$1500)</f>
        <v>0</v>
      </c>
      <c r="F20" s="504">
        <f>SUMIF('Registro Cassa'!$I$5:$I$1500,CONCATENATE(F$10,"_",$A20),'Registro Cassa'!$F$5:$F$1500)</f>
        <v>0</v>
      </c>
      <c r="G20" s="504">
        <f>SUMIF('Registro Cassa'!$I$5:$I$1500,CONCATENATE(G$10,"_",$A20),'Registro Cassa'!$F$5:$F$1500)</f>
        <v>0</v>
      </c>
      <c r="H20" s="504">
        <f>SUMIF('Registro Cassa'!$I$5:$I$1500,CONCATENATE(H$10,"_",$A20),'Registro Cassa'!$F$5:$F$1500)</f>
        <v>0</v>
      </c>
      <c r="I20" s="504">
        <f>SUMIF('Registro Cassa'!$I$5:$I$1500,CONCATENATE(I$10,"_",$A20),'Registro Cassa'!$F$5:$F$1500)</f>
        <v>0</v>
      </c>
      <c r="J20" s="504">
        <f>SUMIF('Registro Cassa'!$I$5:$I$1500,CONCATENATE(J$10,"_",$A20),'Registro Cassa'!$F$5:$F$1500)</f>
        <v>0</v>
      </c>
      <c r="K20" s="504">
        <f>SUMIF('Registro Cassa'!$I$5:$I$1500,CONCATENATE(K$10,"_",$A20),'Registro Cassa'!$F$5:$F$1500)</f>
        <v>0</v>
      </c>
      <c r="L20" s="504">
        <f>SUMIF('Registro Cassa'!$I$5:$I$1500,CONCATENATE(L$10,"_",$A20),'Registro Cassa'!$F$5:$F$1500)</f>
        <v>0</v>
      </c>
      <c r="M20" s="504">
        <f>SUMIF('Registro Cassa'!$I$5:$I$1500,CONCATENATE(M$10,"_",$A20),'Registro Cassa'!$F$5:$F$1500)</f>
        <v>0</v>
      </c>
      <c r="N20" s="504">
        <f>SUMIF('Registro Cassa'!$I$5:$I$1500,CONCATENATE(N$10,"_",$A20),'Registro Cassa'!$F$5:$F$1500)</f>
        <v>0</v>
      </c>
      <c r="O20" s="504">
        <f>SUMIF('Registro Cassa'!$I$5:$I$1500,CONCATENATE(O$10,"_",$A20),'Registro Cassa'!$F$5:$F$1500)</f>
        <v>0</v>
      </c>
      <c r="P20" s="242"/>
    </row>
    <row r="21" spans="1:16" ht="20.100000000000001" customHeight="1" x14ac:dyDescent="0.2">
      <c r="A21" s="559" t="str">
        <f>TEXT(Codici!B58,"0#")</f>
        <v>10</v>
      </c>
      <c r="B21" s="560" t="str">
        <f>Codici!D58</f>
        <v>Spese ufficio, cancelleria, abbonamenti</v>
      </c>
      <c r="C21" s="503">
        <f t="shared" si="1"/>
        <v>0</v>
      </c>
      <c r="D21" s="504">
        <f>SUMIF('Registro Cassa'!$I$5:$I$1500,CONCATENATE(D$10,"_",$A21),'Registro Cassa'!$F$5:$F$1500)</f>
        <v>0</v>
      </c>
      <c r="E21" s="504">
        <f>SUMIF('Registro Cassa'!$I$5:$I$1500,CONCATENATE(E$10,"_",$A21),'Registro Cassa'!$F$5:$F$1500)</f>
        <v>0</v>
      </c>
      <c r="F21" s="504">
        <f>SUMIF('Registro Cassa'!$I$5:$I$1500,CONCATENATE(F$10,"_",$A21),'Registro Cassa'!$F$5:$F$1500)</f>
        <v>0</v>
      </c>
      <c r="G21" s="504">
        <f>SUMIF('Registro Cassa'!$I$5:$I$1500,CONCATENATE(G$10,"_",$A21),'Registro Cassa'!$F$5:$F$1500)</f>
        <v>0</v>
      </c>
      <c r="H21" s="504">
        <f>SUMIF('Registro Cassa'!$I$5:$I$1500,CONCATENATE(H$10,"_",$A21),'Registro Cassa'!$F$5:$F$1500)</f>
        <v>0</v>
      </c>
      <c r="I21" s="504">
        <f>SUMIF('Registro Cassa'!$I$5:$I$1500,CONCATENATE(I$10,"_",$A21),'Registro Cassa'!$F$5:$F$1500)</f>
        <v>0</v>
      </c>
      <c r="J21" s="504">
        <f>SUMIF('Registro Cassa'!$I$5:$I$1500,CONCATENATE(J$10,"_",$A21),'Registro Cassa'!$F$5:$F$1500)</f>
        <v>0</v>
      </c>
      <c r="K21" s="504">
        <f>SUMIF('Registro Cassa'!$I$5:$I$1500,CONCATENATE(K$10,"_",$A21),'Registro Cassa'!$F$5:$F$1500)</f>
        <v>0</v>
      </c>
      <c r="L21" s="504">
        <f>SUMIF('Registro Cassa'!$I$5:$I$1500,CONCATENATE(L$10,"_",$A21),'Registro Cassa'!$F$5:$F$1500)</f>
        <v>0</v>
      </c>
      <c r="M21" s="504">
        <f>SUMIF('Registro Cassa'!$I$5:$I$1500,CONCATENATE(M$10,"_",$A21),'Registro Cassa'!$F$5:$F$1500)</f>
        <v>0</v>
      </c>
      <c r="N21" s="504">
        <f>SUMIF('Registro Cassa'!$I$5:$I$1500,CONCATENATE(N$10,"_",$A21),'Registro Cassa'!$F$5:$F$1500)</f>
        <v>0</v>
      </c>
      <c r="O21" s="504">
        <f>SUMIF('Registro Cassa'!$I$5:$I$1500,CONCATENATE(O$10,"_",$A21),'Registro Cassa'!$F$5:$F$1500)</f>
        <v>0</v>
      </c>
      <c r="P21" s="242"/>
    </row>
    <row r="22" spans="1:16" ht="20.100000000000001" customHeight="1" x14ac:dyDescent="0.2">
      <c r="A22" s="559" t="str">
        <f>TEXT(Codici!B59,"0#")</f>
        <v>11</v>
      </c>
      <c r="B22" s="560" t="str">
        <f>Codici!D59</f>
        <v>Spese locazioni immobili per uso pastorale</v>
      </c>
      <c r="C22" s="503">
        <f t="shared" si="1"/>
        <v>0</v>
      </c>
      <c r="D22" s="504">
        <f>SUMIF('Registro Cassa'!$I$5:$I$1500,CONCATENATE(D$10,"_",$A22),'Registro Cassa'!$F$5:$F$1500)</f>
        <v>0</v>
      </c>
      <c r="E22" s="504">
        <f>SUMIF('Registro Cassa'!$I$5:$I$1500,CONCATENATE(E$10,"_",$A22),'Registro Cassa'!$F$5:$F$1500)</f>
        <v>0</v>
      </c>
      <c r="F22" s="504">
        <f>SUMIF('Registro Cassa'!$I$5:$I$1500,CONCATENATE(F$10,"_",$A22),'Registro Cassa'!$F$5:$F$1500)</f>
        <v>0</v>
      </c>
      <c r="G22" s="504">
        <f>SUMIF('Registro Cassa'!$I$5:$I$1500,CONCATENATE(G$10,"_",$A22),'Registro Cassa'!$F$5:$F$1500)</f>
        <v>0</v>
      </c>
      <c r="H22" s="504">
        <f>SUMIF('Registro Cassa'!$I$5:$I$1500,CONCATENATE(H$10,"_",$A22),'Registro Cassa'!$F$5:$F$1500)</f>
        <v>0</v>
      </c>
      <c r="I22" s="504">
        <f>SUMIF('Registro Cassa'!$I$5:$I$1500,CONCATENATE(I$10,"_",$A22),'Registro Cassa'!$F$5:$F$1500)</f>
        <v>0</v>
      </c>
      <c r="J22" s="504">
        <f>SUMIF('Registro Cassa'!$I$5:$I$1500,CONCATENATE(J$10,"_",$A22),'Registro Cassa'!$F$5:$F$1500)</f>
        <v>0</v>
      </c>
      <c r="K22" s="504">
        <f>SUMIF('Registro Cassa'!$I$5:$I$1500,CONCATENATE(K$10,"_",$A22),'Registro Cassa'!$F$5:$F$1500)</f>
        <v>0</v>
      </c>
      <c r="L22" s="504">
        <f>SUMIF('Registro Cassa'!$I$5:$I$1500,CONCATENATE(L$10,"_",$A22),'Registro Cassa'!$F$5:$F$1500)</f>
        <v>0</v>
      </c>
      <c r="M22" s="504">
        <f>SUMIF('Registro Cassa'!$I$5:$I$1500,CONCATENATE(M$10,"_",$A22),'Registro Cassa'!$F$5:$F$1500)</f>
        <v>0</v>
      </c>
      <c r="N22" s="504">
        <f>SUMIF('Registro Cassa'!$I$5:$I$1500,CONCATENATE(N$10,"_",$A22),'Registro Cassa'!$F$5:$F$1500)</f>
        <v>0</v>
      </c>
      <c r="O22" s="504">
        <f>SUMIF('Registro Cassa'!$I$5:$I$1500,CONCATENATE(O$10,"_",$A22),'Registro Cassa'!$F$5:$F$1500)</f>
        <v>0</v>
      </c>
      <c r="P22" s="242"/>
    </row>
    <row r="23" spans="1:16" ht="20.100000000000001" customHeight="1" x14ac:dyDescent="0.2">
      <c r="A23" s="559" t="str">
        <f>TEXT(Codici!B60,"0#")</f>
        <v>12</v>
      </c>
      <c r="B23" s="560" t="str">
        <f>Codici!D60</f>
        <v>Spese manutenzione ordinaria (immobili e beni strumentali)</v>
      </c>
      <c r="C23" s="503">
        <f t="shared" si="1"/>
        <v>0</v>
      </c>
      <c r="D23" s="504">
        <f>SUMIF('Registro Cassa'!$I$5:$I$1500,CONCATENATE(D$10,"_",$A23),'Registro Cassa'!$F$5:$F$1500)</f>
        <v>0</v>
      </c>
      <c r="E23" s="504">
        <f>SUMIF('Registro Cassa'!$I$5:$I$1500,CONCATENATE(E$10,"_",$A23),'Registro Cassa'!$F$5:$F$1500)</f>
        <v>0</v>
      </c>
      <c r="F23" s="504">
        <f>SUMIF('Registro Cassa'!$I$5:$I$1500,CONCATENATE(F$10,"_",$A23),'Registro Cassa'!$F$5:$F$1500)</f>
        <v>0</v>
      </c>
      <c r="G23" s="504">
        <f>SUMIF('Registro Cassa'!$I$5:$I$1500,CONCATENATE(G$10,"_",$A23),'Registro Cassa'!$F$5:$F$1500)</f>
        <v>0</v>
      </c>
      <c r="H23" s="504">
        <f>SUMIF('Registro Cassa'!$I$5:$I$1500,CONCATENATE(H$10,"_",$A23),'Registro Cassa'!$F$5:$F$1500)</f>
        <v>0</v>
      </c>
      <c r="I23" s="504">
        <f>SUMIF('Registro Cassa'!$I$5:$I$1500,CONCATENATE(I$10,"_",$A23),'Registro Cassa'!$F$5:$F$1500)</f>
        <v>0</v>
      </c>
      <c r="J23" s="504">
        <f>SUMIF('Registro Cassa'!$I$5:$I$1500,CONCATENATE(J$10,"_",$A23),'Registro Cassa'!$F$5:$F$1500)</f>
        <v>0</v>
      </c>
      <c r="K23" s="504">
        <f>SUMIF('Registro Cassa'!$I$5:$I$1500,CONCATENATE(K$10,"_",$A23),'Registro Cassa'!$F$5:$F$1500)</f>
        <v>0</v>
      </c>
      <c r="L23" s="504">
        <f>SUMIF('Registro Cassa'!$I$5:$I$1500,CONCATENATE(L$10,"_",$A23),'Registro Cassa'!$F$5:$F$1500)</f>
        <v>0</v>
      </c>
      <c r="M23" s="504">
        <f>SUMIF('Registro Cassa'!$I$5:$I$1500,CONCATENATE(M$10,"_",$A23),'Registro Cassa'!$F$5:$F$1500)</f>
        <v>0</v>
      </c>
      <c r="N23" s="504">
        <f>SUMIF('Registro Cassa'!$I$5:$I$1500,CONCATENATE(N$10,"_",$A23),'Registro Cassa'!$F$5:$F$1500)</f>
        <v>0</v>
      </c>
      <c r="O23" s="504">
        <f>SUMIF('Registro Cassa'!$I$5:$I$1500,CONCATENATE(O$10,"_",$A23),'Registro Cassa'!$F$5:$F$1500)</f>
        <v>0</v>
      </c>
      <c r="P23" s="242"/>
    </row>
    <row r="24" spans="1:16" ht="20.100000000000001" customHeight="1" x14ac:dyDescent="0.2">
      <c r="A24" s="559" t="str">
        <f>TEXT(Codici!B61,"0#")</f>
        <v>13</v>
      </c>
      <c r="B24" s="560" t="str">
        <f>Codici!D61</f>
        <v>Spese manutenzione straordinaria</v>
      </c>
      <c r="C24" s="503">
        <f t="shared" si="1"/>
        <v>0</v>
      </c>
      <c r="D24" s="504">
        <f>SUMIF('Registro Cassa'!$I$5:$I$1500,CONCATENATE(D$10,"_",$A24),'Registro Cassa'!$F$5:$F$1500)</f>
        <v>0</v>
      </c>
      <c r="E24" s="504">
        <f>SUMIF('Registro Cassa'!$I$5:$I$1500,CONCATENATE(E$10,"_",$A24),'Registro Cassa'!$F$5:$F$1500)</f>
        <v>0</v>
      </c>
      <c r="F24" s="504">
        <f>SUMIF('Registro Cassa'!$I$5:$I$1500,CONCATENATE(F$10,"_",$A24),'Registro Cassa'!$F$5:$F$1500)</f>
        <v>0</v>
      </c>
      <c r="G24" s="504">
        <f>SUMIF('Registro Cassa'!$I$5:$I$1500,CONCATENATE(G$10,"_",$A24),'Registro Cassa'!$F$5:$F$1500)</f>
        <v>0</v>
      </c>
      <c r="H24" s="504">
        <f>SUMIF('Registro Cassa'!$I$5:$I$1500,CONCATENATE(H$10,"_",$A24),'Registro Cassa'!$F$5:$F$1500)</f>
        <v>0</v>
      </c>
      <c r="I24" s="504">
        <f>SUMIF('Registro Cassa'!$I$5:$I$1500,CONCATENATE(I$10,"_",$A24),'Registro Cassa'!$F$5:$F$1500)</f>
        <v>0</v>
      </c>
      <c r="J24" s="504">
        <f>SUMIF('Registro Cassa'!$I$5:$I$1500,CONCATENATE(J$10,"_",$A24),'Registro Cassa'!$F$5:$F$1500)</f>
        <v>0</v>
      </c>
      <c r="K24" s="504">
        <f>SUMIF('Registro Cassa'!$I$5:$I$1500,CONCATENATE(K$10,"_",$A24),'Registro Cassa'!$F$5:$F$1500)</f>
        <v>0</v>
      </c>
      <c r="L24" s="504">
        <f>SUMIF('Registro Cassa'!$I$5:$I$1500,CONCATENATE(L$10,"_",$A24),'Registro Cassa'!$F$5:$F$1500)</f>
        <v>0</v>
      </c>
      <c r="M24" s="504">
        <f>SUMIF('Registro Cassa'!$I$5:$I$1500,CONCATENATE(M$10,"_",$A24),'Registro Cassa'!$F$5:$F$1500)</f>
        <v>0</v>
      </c>
      <c r="N24" s="504">
        <f>SUMIF('Registro Cassa'!$I$5:$I$1500,CONCATENATE(N$10,"_",$A24),'Registro Cassa'!$F$5:$F$1500)</f>
        <v>0</v>
      </c>
      <c r="O24" s="504">
        <f>SUMIF('Registro Cassa'!$I$5:$I$1500,CONCATENATE(O$10,"_",$A24),'Registro Cassa'!$F$5:$F$1500)</f>
        <v>0</v>
      </c>
      <c r="P24" s="242"/>
    </row>
    <row r="25" spans="1:16" ht="20.100000000000001" customHeight="1" x14ac:dyDescent="0.2">
      <c r="A25" s="559" t="str">
        <f>TEXT(Codici!B62,"0#")</f>
        <v>14</v>
      </c>
      <c r="B25" s="560" t="str">
        <f>Codici!D62</f>
        <v>Compensi ordinari a professionisti (commercialista, ingegnere, ecc.)</v>
      </c>
      <c r="C25" s="503">
        <f t="shared" si="1"/>
        <v>0</v>
      </c>
      <c r="D25" s="504">
        <f>SUMIF('Registro Cassa'!$I$5:$I$1500,CONCATENATE(D$10,"_",$A25),'Registro Cassa'!$F$5:$F$1500)</f>
        <v>0</v>
      </c>
      <c r="E25" s="504">
        <f>SUMIF('Registro Cassa'!$I$5:$I$1500,CONCATENATE(E$10,"_",$A25),'Registro Cassa'!$F$5:$F$1500)</f>
        <v>0</v>
      </c>
      <c r="F25" s="504">
        <f>SUMIF('Registro Cassa'!$I$5:$I$1500,CONCATENATE(F$10,"_",$A25),'Registro Cassa'!$F$5:$F$1500)</f>
        <v>0</v>
      </c>
      <c r="G25" s="504">
        <f>SUMIF('Registro Cassa'!$I$5:$I$1500,CONCATENATE(G$10,"_",$A25),'Registro Cassa'!$F$5:$F$1500)</f>
        <v>0</v>
      </c>
      <c r="H25" s="504">
        <f>SUMIF('Registro Cassa'!$I$5:$I$1500,CONCATENATE(H$10,"_",$A25),'Registro Cassa'!$F$5:$F$1500)</f>
        <v>0</v>
      </c>
      <c r="I25" s="504">
        <f>SUMIF('Registro Cassa'!$I$5:$I$1500,CONCATENATE(I$10,"_",$A25),'Registro Cassa'!$F$5:$F$1500)</f>
        <v>0</v>
      </c>
      <c r="J25" s="504">
        <f>SUMIF('Registro Cassa'!$I$5:$I$1500,CONCATENATE(J$10,"_",$A25),'Registro Cassa'!$F$5:$F$1500)</f>
        <v>0</v>
      </c>
      <c r="K25" s="504">
        <f>SUMIF('Registro Cassa'!$I$5:$I$1500,CONCATENATE(K$10,"_",$A25),'Registro Cassa'!$F$5:$F$1500)</f>
        <v>0</v>
      </c>
      <c r="L25" s="504">
        <f>SUMIF('Registro Cassa'!$I$5:$I$1500,CONCATENATE(L$10,"_",$A25),'Registro Cassa'!$F$5:$F$1500)</f>
        <v>0</v>
      </c>
      <c r="M25" s="504">
        <f>SUMIF('Registro Cassa'!$I$5:$I$1500,CONCATENATE(M$10,"_",$A25),'Registro Cassa'!$F$5:$F$1500)</f>
        <v>0</v>
      </c>
      <c r="N25" s="504">
        <f>SUMIF('Registro Cassa'!$I$5:$I$1500,CONCATENATE(N$10,"_",$A25),'Registro Cassa'!$F$5:$F$1500)</f>
        <v>0</v>
      </c>
      <c r="O25" s="504">
        <f>SUMIF('Registro Cassa'!$I$5:$I$1500,CONCATENATE(O$10,"_",$A25),'Registro Cassa'!$F$5:$F$1500)</f>
        <v>0</v>
      </c>
      <c r="P25" s="242"/>
    </row>
    <row r="26" spans="1:16" ht="20.100000000000001" customHeight="1" x14ac:dyDescent="0.2">
      <c r="A26" s="559" t="str">
        <f>TEXT(Codici!B63,"0#")</f>
        <v>15</v>
      </c>
      <c r="B26" s="560" t="str">
        <f>Codici!D63</f>
        <v>Ritenute fiscali e previdenziali su compensi a professionisti</v>
      </c>
      <c r="C26" s="503">
        <f t="shared" si="1"/>
        <v>0</v>
      </c>
      <c r="D26" s="504">
        <f>SUMIF('Registro Cassa'!$I$5:$I$1500,CONCATENATE(D$10,"_",$A26),'Registro Cassa'!$F$5:$F$1500)</f>
        <v>0</v>
      </c>
      <c r="E26" s="504">
        <f>SUMIF('Registro Cassa'!$I$5:$I$1500,CONCATENATE(E$10,"_",$A26),'Registro Cassa'!$F$5:$F$1500)</f>
        <v>0</v>
      </c>
      <c r="F26" s="504">
        <f>SUMIF('Registro Cassa'!$I$5:$I$1500,CONCATENATE(F$10,"_",$A26),'Registro Cassa'!$F$5:$F$1500)</f>
        <v>0</v>
      </c>
      <c r="G26" s="504">
        <f>SUMIF('Registro Cassa'!$I$5:$I$1500,CONCATENATE(G$10,"_",$A26),'Registro Cassa'!$F$5:$F$1500)</f>
        <v>0</v>
      </c>
      <c r="H26" s="504">
        <f>SUMIF('Registro Cassa'!$I$5:$I$1500,CONCATENATE(H$10,"_",$A26),'Registro Cassa'!$F$5:$F$1500)</f>
        <v>0</v>
      </c>
      <c r="I26" s="504">
        <f>SUMIF('Registro Cassa'!$I$5:$I$1500,CONCATENATE(I$10,"_",$A26),'Registro Cassa'!$F$5:$F$1500)</f>
        <v>0</v>
      </c>
      <c r="J26" s="504">
        <f>SUMIF('Registro Cassa'!$I$5:$I$1500,CONCATENATE(J$10,"_",$A26),'Registro Cassa'!$F$5:$F$1500)</f>
        <v>0</v>
      </c>
      <c r="K26" s="504">
        <f>SUMIF('Registro Cassa'!$I$5:$I$1500,CONCATENATE(K$10,"_",$A26),'Registro Cassa'!$F$5:$F$1500)</f>
        <v>0</v>
      </c>
      <c r="L26" s="504">
        <f>SUMIF('Registro Cassa'!$I$5:$I$1500,CONCATENATE(L$10,"_",$A26),'Registro Cassa'!$F$5:$F$1500)</f>
        <v>0</v>
      </c>
      <c r="M26" s="504">
        <f>SUMIF('Registro Cassa'!$I$5:$I$1500,CONCATENATE(M$10,"_",$A26),'Registro Cassa'!$F$5:$F$1500)</f>
        <v>0</v>
      </c>
      <c r="N26" s="504">
        <f>SUMIF('Registro Cassa'!$I$5:$I$1500,CONCATENATE(N$10,"_",$A26),'Registro Cassa'!$F$5:$F$1500)</f>
        <v>0</v>
      </c>
      <c r="O26" s="504">
        <f>SUMIF('Registro Cassa'!$I$5:$I$1500,CONCATENATE(O$10,"_",$A26),'Registro Cassa'!$F$5:$F$1500)</f>
        <v>0</v>
      </c>
      <c r="P26" s="242"/>
    </row>
    <row r="27" spans="1:16" ht="20.100000000000001" customHeight="1" x14ac:dyDescent="0.2">
      <c r="A27" s="559" t="str">
        <f>TEXT(Codici!B64,"0#")</f>
        <v>16</v>
      </c>
      <c r="B27" s="560" t="str">
        <f>Codici!D64</f>
        <v>Spese per assicurazioni (R.C. terzi, infortuni, incendio, furto, ecc.)</v>
      </c>
      <c r="C27" s="503">
        <f t="shared" si="1"/>
        <v>0</v>
      </c>
      <c r="D27" s="504">
        <f>SUMIF('Registro Cassa'!$I$5:$I$1500,CONCATENATE(D$10,"_",$A27),'Registro Cassa'!$F$5:$F$1500)</f>
        <v>0</v>
      </c>
      <c r="E27" s="504">
        <f>SUMIF('Registro Cassa'!$I$5:$I$1500,CONCATENATE(E$10,"_",$A27),'Registro Cassa'!$F$5:$F$1500)</f>
        <v>0</v>
      </c>
      <c r="F27" s="504">
        <f>SUMIF('Registro Cassa'!$I$5:$I$1500,CONCATENATE(F$10,"_",$A27),'Registro Cassa'!$F$5:$F$1500)</f>
        <v>0</v>
      </c>
      <c r="G27" s="504">
        <f>SUMIF('Registro Cassa'!$I$5:$I$1500,CONCATENATE(G$10,"_",$A27),'Registro Cassa'!$F$5:$F$1500)</f>
        <v>0</v>
      </c>
      <c r="H27" s="504">
        <f>SUMIF('Registro Cassa'!$I$5:$I$1500,CONCATENATE(H$10,"_",$A27),'Registro Cassa'!$F$5:$F$1500)</f>
        <v>0</v>
      </c>
      <c r="I27" s="504">
        <f>SUMIF('Registro Cassa'!$I$5:$I$1500,CONCATENATE(I$10,"_",$A27),'Registro Cassa'!$F$5:$F$1500)</f>
        <v>0</v>
      </c>
      <c r="J27" s="504">
        <f>SUMIF('Registro Cassa'!$I$5:$I$1500,CONCATENATE(J$10,"_",$A27),'Registro Cassa'!$F$5:$F$1500)</f>
        <v>0</v>
      </c>
      <c r="K27" s="504">
        <f>SUMIF('Registro Cassa'!$I$5:$I$1500,CONCATENATE(K$10,"_",$A27),'Registro Cassa'!$F$5:$F$1500)</f>
        <v>0</v>
      </c>
      <c r="L27" s="504">
        <f>SUMIF('Registro Cassa'!$I$5:$I$1500,CONCATENATE(L$10,"_",$A27),'Registro Cassa'!$F$5:$F$1500)</f>
        <v>0</v>
      </c>
      <c r="M27" s="504">
        <f>SUMIF('Registro Cassa'!$I$5:$I$1500,CONCATENATE(M$10,"_",$A27),'Registro Cassa'!$F$5:$F$1500)</f>
        <v>0</v>
      </c>
      <c r="N27" s="504">
        <f>SUMIF('Registro Cassa'!$I$5:$I$1500,CONCATENATE(N$10,"_",$A27),'Registro Cassa'!$F$5:$F$1500)</f>
        <v>0</v>
      </c>
      <c r="O27" s="504">
        <f>SUMIF('Registro Cassa'!$I$5:$I$1500,CONCATENATE(O$10,"_",$A27),'Registro Cassa'!$F$5:$F$1500)</f>
        <v>0</v>
      </c>
      <c r="P27" s="242"/>
    </row>
    <row r="28" spans="1:16" ht="20.100000000000001" customHeight="1" x14ac:dyDescent="0.2">
      <c r="A28" s="559" t="str">
        <f>TEXT(Codici!B65,"0#")</f>
        <v>17</v>
      </c>
      <c r="B28" s="560" t="str">
        <f>Codici!D65</f>
        <v>Spese per attività (pranzi comunitari, pellegrinaggi, feste, ecc.)</v>
      </c>
      <c r="C28" s="503">
        <f t="shared" si="1"/>
        <v>0</v>
      </c>
      <c r="D28" s="504">
        <f>SUMIF('Registro Cassa'!$I$5:$I$1500,CONCATENATE(D$10,"_",$A28),'Registro Cassa'!$F$5:$F$1500)</f>
        <v>0</v>
      </c>
      <c r="E28" s="504">
        <f>SUMIF('Registro Cassa'!$I$5:$I$1500,CONCATENATE(E$10,"_",$A28),'Registro Cassa'!$F$5:$F$1500)</f>
        <v>0</v>
      </c>
      <c r="F28" s="504">
        <f>SUMIF('Registro Cassa'!$I$5:$I$1500,CONCATENATE(F$10,"_",$A28),'Registro Cassa'!$F$5:$F$1500)</f>
        <v>0</v>
      </c>
      <c r="G28" s="504">
        <f>SUMIF('Registro Cassa'!$I$5:$I$1500,CONCATENATE(G$10,"_",$A28),'Registro Cassa'!$F$5:$F$1500)</f>
        <v>0</v>
      </c>
      <c r="H28" s="504">
        <f>SUMIF('Registro Cassa'!$I$5:$I$1500,CONCATENATE(H$10,"_",$A28),'Registro Cassa'!$F$5:$F$1500)</f>
        <v>0</v>
      </c>
      <c r="I28" s="504">
        <f>SUMIF('Registro Cassa'!$I$5:$I$1500,CONCATENATE(I$10,"_",$A28),'Registro Cassa'!$F$5:$F$1500)</f>
        <v>0</v>
      </c>
      <c r="J28" s="504">
        <f>SUMIF('Registro Cassa'!$I$5:$I$1500,CONCATENATE(J$10,"_",$A28),'Registro Cassa'!$F$5:$F$1500)</f>
        <v>0</v>
      </c>
      <c r="K28" s="504">
        <f>SUMIF('Registro Cassa'!$I$5:$I$1500,CONCATENATE(K$10,"_",$A28),'Registro Cassa'!$F$5:$F$1500)</f>
        <v>0</v>
      </c>
      <c r="L28" s="504">
        <f>SUMIF('Registro Cassa'!$I$5:$I$1500,CONCATENATE(L$10,"_",$A28),'Registro Cassa'!$F$5:$F$1500)</f>
        <v>0</v>
      </c>
      <c r="M28" s="504">
        <f>SUMIF('Registro Cassa'!$I$5:$I$1500,CONCATENATE(M$10,"_",$A28),'Registro Cassa'!$F$5:$F$1500)</f>
        <v>0</v>
      </c>
      <c r="N28" s="504">
        <f>SUMIF('Registro Cassa'!$I$5:$I$1500,CONCATENATE(N$10,"_",$A28),'Registro Cassa'!$F$5:$F$1500)</f>
        <v>0</v>
      </c>
      <c r="O28" s="504">
        <f>SUMIF('Registro Cassa'!$I$5:$I$1500,CONCATENATE(O$10,"_",$A28),'Registro Cassa'!$F$5:$F$1500)</f>
        <v>0</v>
      </c>
      <c r="P28" s="242"/>
    </row>
    <row r="29" spans="1:16" ht="20.100000000000001" customHeight="1" x14ac:dyDescent="0.2">
      <c r="A29" s="559" t="str">
        <f>TEXT(Codici!B66,"0#")</f>
        <v>18</v>
      </c>
      <c r="B29" s="560" t="str">
        <f>Codici!D66</f>
        <v>Spese per la catechesi</v>
      </c>
      <c r="C29" s="503">
        <f t="shared" si="1"/>
        <v>0</v>
      </c>
      <c r="D29" s="504">
        <f>SUMIF('Registro Cassa'!$I$5:$I$1500,CONCATENATE(D$10,"_",$A29),'Registro Cassa'!$F$5:$F$1500)</f>
        <v>0</v>
      </c>
      <c r="E29" s="504">
        <f>SUMIF('Registro Cassa'!$I$5:$I$1500,CONCATENATE(E$10,"_",$A29),'Registro Cassa'!$F$5:$F$1500)</f>
        <v>0</v>
      </c>
      <c r="F29" s="504">
        <f>SUMIF('Registro Cassa'!$I$5:$I$1500,CONCATENATE(F$10,"_",$A29),'Registro Cassa'!$F$5:$F$1500)</f>
        <v>0</v>
      </c>
      <c r="G29" s="504">
        <f>SUMIF('Registro Cassa'!$I$5:$I$1500,CONCATENATE(G$10,"_",$A29),'Registro Cassa'!$F$5:$F$1500)</f>
        <v>0</v>
      </c>
      <c r="H29" s="504">
        <f>SUMIF('Registro Cassa'!$I$5:$I$1500,CONCATENATE(H$10,"_",$A29),'Registro Cassa'!$F$5:$F$1500)</f>
        <v>0</v>
      </c>
      <c r="I29" s="504">
        <f>SUMIF('Registro Cassa'!$I$5:$I$1500,CONCATENATE(I$10,"_",$A29),'Registro Cassa'!$F$5:$F$1500)</f>
        <v>0</v>
      </c>
      <c r="J29" s="504">
        <f>SUMIF('Registro Cassa'!$I$5:$I$1500,CONCATENATE(J$10,"_",$A29),'Registro Cassa'!$F$5:$F$1500)</f>
        <v>0</v>
      </c>
      <c r="K29" s="504">
        <f>SUMIF('Registro Cassa'!$I$5:$I$1500,CONCATENATE(K$10,"_",$A29),'Registro Cassa'!$F$5:$F$1500)</f>
        <v>0</v>
      </c>
      <c r="L29" s="504">
        <f>SUMIF('Registro Cassa'!$I$5:$I$1500,CONCATENATE(L$10,"_",$A29),'Registro Cassa'!$F$5:$F$1500)</f>
        <v>0</v>
      </c>
      <c r="M29" s="504">
        <f>SUMIF('Registro Cassa'!$I$5:$I$1500,CONCATENATE(M$10,"_",$A29),'Registro Cassa'!$F$5:$F$1500)</f>
        <v>0</v>
      </c>
      <c r="N29" s="504">
        <f>SUMIF('Registro Cassa'!$I$5:$I$1500,CONCATENATE(N$10,"_",$A29),'Registro Cassa'!$F$5:$F$1500)</f>
        <v>0</v>
      </c>
      <c r="O29" s="504">
        <f>SUMIF('Registro Cassa'!$I$5:$I$1500,CONCATENATE(O$10,"_",$A29),'Registro Cassa'!$F$5:$F$1500)</f>
        <v>0</v>
      </c>
      <c r="P29" s="242"/>
    </row>
    <row r="30" spans="1:16" ht="20.100000000000001" customHeight="1" x14ac:dyDescent="0.2">
      <c r="A30" s="559" t="str">
        <f>TEXT(Codici!B67,"0#")</f>
        <v>19</v>
      </c>
      <c r="B30" s="560" t="str">
        <f>Codici!D67</f>
        <v>Spese per attività istituzionali oratorio (campi scuola, estate ragazzi, ecc.)</v>
      </c>
      <c r="C30" s="503">
        <f t="shared" si="1"/>
        <v>0</v>
      </c>
      <c r="D30" s="504">
        <f>SUMIF('Registro Cassa'!$I$5:$I$1500,CONCATENATE(D$10,"_",$A30),'Registro Cassa'!$F$5:$F$1500)</f>
        <v>0</v>
      </c>
      <c r="E30" s="504">
        <f>SUMIF('Registro Cassa'!$I$5:$I$1500,CONCATENATE(E$10,"_",$A30),'Registro Cassa'!$F$5:$F$1500)</f>
        <v>0</v>
      </c>
      <c r="F30" s="504">
        <f>SUMIF('Registro Cassa'!$I$5:$I$1500,CONCATENATE(F$10,"_",$A30),'Registro Cassa'!$F$5:$F$1500)</f>
        <v>0</v>
      </c>
      <c r="G30" s="504">
        <f>SUMIF('Registro Cassa'!$I$5:$I$1500,CONCATENATE(G$10,"_",$A30),'Registro Cassa'!$F$5:$F$1500)</f>
        <v>0</v>
      </c>
      <c r="H30" s="504">
        <f>SUMIF('Registro Cassa'!$I$5:$I$1500,CONCATENATE(H$10,"_",$A30),'Registro Cassa'!$F$5:$F$1500)</f>
        <v>0</v>
      </c>
      <c r="I30" s="504">
        <f>SUMIF('Registro Cassa'!$I$5:$I$1500,CONCATENATE(I$10,"_",$A30),'Registro Cassa'!$F$5:$F$1500)</f>
        <v>0</v>
      </c>
      <c r="J30" s="504">
        <f>SUMIF('Registro Cassa'!$I$5:$I$1500,CONCATENATE(J$10,"_",$A30),'Registro Cassa'!$F$5:$F$1500)</f>
        <v>0</v>
      </c>
      <c r="K30" s="504">
        <f>SUMIF('Registro Cassa'!$I$5:$I$1500,CONCATENATE(K$10,"_",$A30),'Registro Cassa'!$F$5:$F$1500)</f>
        <v>0</v>
      </c>
      <c r="L30" s="504">
        <f>SUMIF('Registro Cassa'!$I$5:$I$1500,CONCATENATE(L$10,"_",$A30),'Registro Cassa'!$F$5:$F$1500)</f>
        <v>0</v>
      </c>
      <c r="M30" s="504">
        <f>SUMIF('Registro Cassa'!$I$5:$I$1500,CONCATENATE(M$10,"_",$A30),'Registro Cassa'!$F$5:$F$1500)</f>
        <v>0</v>
      </c>
      <c r="N30" s="504">
        <f>SUMIF('Registro Cassa'!$I$5:$I$1500,CONCATENATE(N$10,"_",$A30),'Registro Cassa'!$F$5:$F$1500)</f>
        <v>0</v>
      </c>
      <c r="O30" s="504">
        <f>SUMIF('Registro Cassa'!$I$5:$I$1500,CONCATENATE(O$10,"_",$A30),'Registro Cassa'!$F$5:$F$1500)</f>
        <v>0</v>
      </c>
      <c r="P30" s="242"/>
    </row>
    <row r="31" spans="1:16" ht="20.100000000000001" customHeight="1" x14ac:dyDescent="0.2">
      <c r="A31" s="559" t="str">
        <f>TEXT(Codici!B68,"0#")</f>
        <v>20</v>
      </c>
      <c r="B31" s="560" t="str">
        <f>Codici!D68</f>
        <v xml:space="preserve">Spese per bollettino parrocchiale e riviste </v>
      </c>
      <c r="C31" s="503">
        <f t="shared" si="1"/>
        <v>0</v>
      </c>
      <c r="D31" s="504">
        <f>SUMIF('Registro Cassa'!$I$5:$I$1500,CONCATENATE(D$10,"_",$A31),'Registro Cassa'!$F$5:$F$1500)</f>
        <v>0</v>
      </c>
      <c r="E31" s="504">
        <f>SUMIF('Registro Cassa'!$I$5:$I$1500,CONCATENATE(E$10,"_",$A31),'Registro Cassa'!$F$5:$F$1500)</f>
        <v>0</v>
      </c>
      <c r="F31" s="504">
        <f>SUMIF('Registro Cassa'!$I$5:$I$1500,CONCATENATE(F$10,"_",$A31),'Registro Cassa'!$F$5:$F$1500)</f>
        <v>0</v>
      </c>
      <c r="G31" s="504">
        <f>SUMIF('Registro Cassa'!$I$5:$I$1500,CONCATENATE(G$10,"_",$A31),'Registro Cassa'!$F$5:$F$1500)</f>
        <v>0</v>
      </c>
      <c r="H31" s="504">
        <f>SUMIF('Registro Cassa'!$I$5:$I$1500,CONCATENATE(H$10,"_",$A31),'Registro Cassa'!$F$5:$F$1500)</f>
        <v>0</v>
      </c>
      <c r="I31" s="504">
        <f>SUMIF('Registro Cassa'!$I$5:$I$1500,CONCATENATE(I$10,"_",$A31),'Registro Cassa'!$F$5:$F$1500)</f>
        <v>0</v>
      </c>
      <c r="J31" s="504">
        <f>SUMIF('Registro Cassa'!$I$5:$I$1500,CONCATENATE(J$10,"_",$A31),'Registro Cassa'!$F$5:$F$1500)</f>
        <v>0</v>
      </c>
      <c r="K31" s="504">
        <f>SUMIF('Registro Cassa'!$I$5:$I$1500,CONCATENATE(K$10,"_",$A31),'Registro Cassa'!$F$5:$F$1500)</f>
        <v>0</v>
      </c>
      <c r="L31" s="504">
        <f>SUMIF('Registro Cassa'!$I$5:$I$1500,CONCATENATE(L$10,"_",$A31),'Registro Cassa'!$F$5:$F$1500)</f>
        <v>0</v>
      </c>
      <c r="M31" s="504">
        <f>SUMIF('Registro Cassa'!$I$5:$I$1500,CONCATENATE(M$10,"_",$A31),'Registro Cassa'!$F$5:$F$1500)</f>
        <v>0</v>
      </c>
      <c r="N31" s="504">
        <f>SUMIF('Registro Cassa'!$I$5:$I$1500,CONCATENATE(N$10,"_",$A31),'Registro Cassa'!$F$5:$F$1500)</f>
        <v>0</v>
      </c>
      <c r="O31" s="504">
        <f>SUMIF('Registro Cassa'!$I$5:$I$1500,CONCATENATE(O$10,"_",$A31),'Registro Cassa'!$F$5:$F$1500)</f>
        <v>0</v>
      </c>
      <c r="P31" s="242"/>
    </row>
    <row r="32" spans="1:16" ht="20.100000000000001" customHeight="1" x14ac:dyDescent="0.2">
      <c r="A32" s="559" t="str">
        <f>TEXT(Codici!B69,"0#")</f>
        <v>21</v>
      </c>
      <c r="B32" s="560" t="str">
        <f>Codici!D69</f>
        <v>Acquisto beni immobili/mobili</v>
      </c>
      <c r="C32" s="503">
        <f t="shared" si="1"/>
        <v>0</v>
      </c>
      <c r="D32" s="504">
        <f>SUMIF('Registro Cassa'!$I$5:$I$1500,CONCATENATE(D$10,"_",$A32),'Registro Cassa'!$F$5:$F$1500)</f>
        <v>0</v>
      </c>
      <c r="E32" s="504">
        <f>SUMIF('Registro Cassa'!$I$5:$I$1500,CONCATENATE(E$10,"_",$A32),'Registro Cassa'!$F$5:$F$1500)</f>
        <v>0</v>
      </c>
      <c r="F32" s="504">
        <f>SUMIF('Registro Cassa'!$I$5:$I$1500,CONCATENATE(F$10,"_",$A32),'Registro Cassa'!$F$5:$F$1500)</f>
        <v>0</v>
      </c>
      <c r="G32" s="504">
        <f>SUMIF('Registro Cassa'!$I$5:$I$1500,CONCATENATE(G$10,"_",$A32),'Registro Cassa'!$F$5:$F$1500)</f>
        <v>0</v>
      </c>
      <c r="H32" s="504">
        <f>SUMIF('Registro Cassa'!$I$5:$I$1500,CONCATENATE(H$10,"_",$A32),'Registro Cassa'!$F$5:$F$1500)</f>
        <v>0</v>
      </c>
      <c r="I32" s="504">
        <f>SUMIF('Registro Cassa'!$I$5:$I$1500,CONCATENATE(I$10,"_",$A32),'Registro Cassa'!$F$5:$F$1500)</f>
        <v>0</v>
      </c>
      <c r="J32" s="504">
        <f>SUMIF('Registro Cassa'!$I$5:$I$1500,CONCATENATE(J$10,"_",$A32),'Registro Cassa'!$F$5:$F$1500)</f>
        <v>0</v>
      </c>
      <c r="K32" s="504">
        <f>SUMIF('Registro Cassa'!$I$5:$I$1500,CONCATENATE(K$10,"_",$A32),'Registro Cassa'!$F$5:$F$1500)</f>
        <v>0</v>
      </c>
      <c r="L32" s="504">
        <f>SUMIF('Registro Cassa'!$I$5:$I$1500,CONCATENATE(L$10,"_",$A32),'Registro Cassa'!$F$5:$F$1500)</f>
        <v>0</v>
      </c>
      <c r="M32" s="504">
        <f>SUMIF('Registro Cassa'!$I$5:$I$1500,CONCATENATE(M$10,"_",$A32),'Registro Cassa'!$F$5:$F$1500)</f>
        <v>0</v>
      </c>
      <c r="N32" s="504">
        <f>SUMIF('Registro Cassa'!$I$5:$I$1500,CONCATENATE(N$10,"_",$A32),'Registro Cassa'!$F$5:$F$1500)</f>
        <v>0</v>
      </c>
      <c r="O32" s="504">
        <f>SUMIF('Registro Cassa'!$I$5:$I$1500,CONCATENATE(O$10,"_",$A32),'Registro Cassa'!$F$5:$F$1500)</f>
        <v>0</v>
      </c>
      <c r="P32" s="242"/>
    </row>
    <row r="33" spans="1:16" ht="20.100000000000001" customHeight="1" x14ac:dyDescent="0.2">
      <c r="A33" s="559" t="str">
        <f>TEXT(Codici!B70,"0#")</f>
        <v>22</v>
      </c>
      <c r="B33" s="560" t="str">
        <f>Codici!D70</f>
        <v xml:space="preserve">Erogazioni per attività caritative </v>
      </c>
      <c r="C33" s="503">
        <f t="shared" si="1"/>
        <v>0</v>
      </c>
      <c r="D33" s="504">
        <f>SUMIF('Registro Cassa'!$I$5:$I$1500,CONCATENATE(D$10,"_",$A33),'Registro Cassa'!$F$5:$F$1500)</f>
        <v>0</v>
      </c>
      <c r="E33" s="504">
        <f>SUMIF('Registro Cassa'!$I$5:$I$1500,CONCATENATE(E$10,"_",$A33),'Registro Cassa'!$F$5:$F$1500)</f>
        <v>0</v>
      </c>
      <c r="F33" s="504">
        <f>SUMIF('Registro Cassa'!$I$5:$I$1500,CONCATENATE(F$10,"_",$A33),'Registro Cassa'!$F$5:$F$1500)</f>
        <v>0</v>
      </c>
      <c r="G33" s="504">
        <f>SUMIF('Registro Cassa'!$I$5:$I$1500,CONCATENATE(G$10,"_",$A33),'Registro Cassa'!$F$5:$F$1500)</f>
        <v>0</v>
      </c>
      <c r="H33" s="504">
        <f>SUMIF('Registro Cassa'!$I$5:$I$1500,CONCATENATE(H$10,"_",$A33),'Registro Cassa'!$F$5:$F$1500)</f>
        <v>0</v>
      </c>
      <c r="I33" s="504">
        <f>SUMIF('Registro Cassa'!$I$5:$I$1500,CONCATENATE(I$10,"_",$A33),'Registro Cassa'!$F$5:$F$1500)</f>
        <v>0</v>
      </c>
      <c r="J33" s="504">
        <f>SUMIF('Registro Cassa'!$I$5:$I$1500,CONCATENATE(J$10,"_",$A33),'Registro Cassa'!$F$5:$F$1500)</f>
        <v>0</v>
      </c>
      <c r="K33" s="504">
        <f>SUMIF('Registro Cassa'!$I$5:$I$1500,CONCATENATE(K$10,"_",$A33),'Registro Cassa'!$F$5:$F$1500)</f>
        <v>0</v>
      </c>
      <c r="L33" s="504">
        <f>SUMIF('Registro Cassa'!$I$5:$I$1500,CONCATENATE(L$10,"_",$A33),'Registro Cassa'!$F$5:$F$1500)</f>
        <v>0</v>
      </c>
      <c r="M33" s="504">
        <f>SUMIF('Registro Cassa'!$I$5:$I$1500,CONCATENATE(M$10,"_",$A33),'Registro Cassa'!$F$5:$F$1500)</f>
        <v>0</v>
      </c>
      <c r="N33" s="504">
        <f>SUMIF('Registro Cassa'!$I$5:$I$1500,CONCATENATE(N$10,"_",$A33),'Registro Cassa'!$F$5:$F$1500)</f>
        <v>0</v>
      </c>
      <c r="O33" s="504">
        <f>SUMIF('Registro Cassa'!$I$5:$I$1500,CONCATENATE(O$10,"_",$A33),'Registro Cassa'!$F$5:$F$1500)</f>
        <v>0</v>
      </c>
      <c r="P33" s="242"/>
    </row>
    <row r="34" spans="1:16" ht="20.100000000000001" customHeight="1" x14ac:dyDescent="0.2">
      <c r="A34" s="559" t="str">
        <f>TEXT(Codici!B71,"0#")</f>
        <v>23</v>
      </c>
      <c r="B34" s="560" t="str">
        <f>Codici!D71</f>
        <v>Spese per automezzi (bollo, assicurazione, consumi, ecc.)</v>
      </c>
      <c r="C34" s="503">
        <f t="shared" si="1"/>
        <v>0</v>
      </c>
      <c r="D34" s="504">
        <f>SUMIF('Registro Cassa'!$I$5:$I$1500,CONCATENATE(D$10,"_",$A34),'Registro Cassa'!$F$5:$F$1500)</f>
        <v>0</v>
      </c>
      <c r="E34" s="504">
        <f>SUMIF('Registro Cassa'!$I$5:$I$1500,CONCATENATE(E$10,"_",$A34),'Registro Cassa'!$F$5:$F$1500)</f>
        <v>0</v>
      </c>
      <c r="F34" s="504">
        <f>SUMIF('Registro Cassa'!$I$5:$I$1500,CONCATENATE(F$10,"_",$A34),'Registro Cassa'!$F$5:$F$1500)</f>
        <v>0</v>
      </c>
      <c r="G34" s="504">
        <f>SUMIF('Registro Cassa'!$I$5:$I$1500,CONCATENATE(G$10,"_",$A34),'Registro Cassa'!$F$5:$F$1500)</f>
        <v>0</v>
      </c>
      <c r="H34" s="504">
        <f>SUMIF('Registro Cassa'!$I$5:$I$1500,CONCATENATE(H$10,"_",$A34),'Registro Cassa'!$F$5:$F$1500)</f>
        <v>0</v>
      </c>
      <c r="I34" s="504">
        <f>SUMIF('Registro Cassa'!$I$5:$I$1500,CONCATENATE(I$10,"_",$A34),'Registro Cassa'!$F$5:$F$1500)</f>
        <v>0</v>
      </c>
      <c r="J34" s="504">
        <f>SUMIF('Registro Cassa'!$I$5:$I$1500,CONCATENATE(J$10,"_",$A34),'Registro Cassa'!$F$5:$F$1500)</f>
        <v>0</v>
      </c>
      <c r="K34" s="504">
        <f>SUMIF('Registro Cassa'!$I$5:$I$1500,CONCATENATE(K$10,"_",$A34),'Registro Cassa'!$F$5:$F$1500)</f>
        <v>0</v>
      </c>
      <c r="L34" s="504">
        <f>SUMIF('Registro Cassa'!$I$5:$I$1500,CONCATENATE(L$10,"_",$A34),'Registro Cassa'!$F$5:$F$1500)</f>
        <v>0</v>
      </c>
      <c r="M34" s="504">
        <f>SUMIF('Registro Cassa'!$I$5:$I$1500,CONCATENATE(M$10,"_",$A34),'Registro Cassa'!$F$5:$F$1500)</f>
        <v>0</v>
      </c>
      <c r="N34" s="504">
        <f>SUMIF('Registro Cassa'!$I$5:$I$1500,CONCATENATE(N$10,"_",$A34),'Registro Cassa'!$F$5:$F$1500)</f>
        <v>0</v>
      </c>
      <c r="O34" s="504">
        <f>SUMIF('Registro Cassa'!$I$5:$I$1500,CONCATENATE(O$10,"_",$A34),'Registro Cassa'!$F$5:$F$1500)</f>
        <v>0</v>
      </c>
      <c r="P34" s="242"/>
    </row>
    <row r="35" spans="1:16" ht="20.100000000000001" customHeight="1" x14ac:dyDescent="0.2">
      <c r="A35" s="559" t="str">
        <f>TEXT(Codici!B72,"0#")</f>
        <v>24</v>
      </c>
      <c r="B35" s="560" t="str">
        <f>Codici!D72</f>
        <v>Uscite S. Messe collettive</v>
      </c>
      <c r="C35" s="503">
        <f t="shared" si="1"/>
        <v>0</v>
      </c>
      <c r="D35" s="504">
        <f>SUMIF('Registro Cassa'!$I$5:$I$1500,CONCATENATE(D$10,"_",$A35),'Registro Cassa'!$F$5:$F$1500)</f>
        <v>0</v>
      </c>
      <c r="E35" s="504">
        <f>SUMIF('Registro Cassa'!$I$5:$I$1500,CONCATENATE(E$10,"_",$A35),'Registro Cassa'!$F$5:$F$1500)</f>
        <v>0</v>
      </c>
      <c r="F35" s="504">
        <f>SUMIF('Registro Cassa'!$I$5:$I$1500,CONCATENATE(F$10,"_",$A35),'Registro Cassa'!$F$5:$F$1500)</f>
        <v>0</v>
      </c>
      <c r="G35" s="504">
        <f>SUMIF('Registro Cassa'!$I$5:$I$1500,CONCATENATE(G$10,"_",$A35),'Registro Cassa'!$F$5:$F$1500)</f>
        <v>0</v>
      </c>
      <c r="H35" s="504">
        <f>SUMIF('Registro Cassa'!$I$5:$I$1500,CONCATENATE(H$10,"_",$A35),'Registro Cassa'!$F$5:$F$1500)</f>
        <v>0</v>
      </c>
      <c r="I35" s="504">
        <f>SUMIF('Registro Cassa'!$I$5:$I$1500,CONCATENATE(I$10,"_",$A35),'Registro Cassa'!$F$5:$F$1500)</f>
        <v>0</v>
      </c>
      <c r="J35" s="504">
        <f>SUMIF('Registro Cassa'!$I$5:$I$1500,CONCATENATE(J$10,"_",$A35),'Registro Cassa'!$F$5:$F$1500)</f>
        <v>0</v>
      </c>
      <c r="K35" s="504">
        <f>SUMIF('Registro Cassa'!$I$5:$I$1500,CONCATENATE(K$10,"_",$A35),'Registro Cassa'!$F$5:$F$1500)</f>
        <v>0</v>
      </c>
      <c r="L35" s="504">
        <f>SUMIF('Registro Cassa'!$I$5:$I$1500,CONCATENATE(L$10,"_",$A35),'Registro Cassa'!$F$5:$F$1500)</f>
        <v>0</v>
      </c>
      <c r="M35" s="504">
        <f>SUMIF('Registro Cassa'!$I$5:$I$1500,CONCATENATE(M$10,"_",$A35),'Registro Cassa'!$F$5:$F$1500)</f>
        <v>0</v>
      </c>
      <c r="N35" s="504">
        <f>SUMIF('Registro Cassa'!$I$5:$I$1500,CONCATENATE(N$10,"_",$A35),'Registro Cassa'!$F$5:$F$1500)</f>
        <v>0</v>
      </c>
      <c r="O35" s="504">
        <f>SUMIF('Registro Cassa'!$I$5:$I$1500,CONCATENATE(O$10,"_",$A35),'Registro Cassa'!$F$5:$F$1500)</f>
        <v>0</v>
      </c>
      <c r="P35" s="242"/>
    </row>
    <row r="36" spans="1:16" ht="20.100000000000001" customHeight="1" x14ac:dyDescent="0.2">
      <c r="A36" s="559" t="str">
        <f>TEXT(Codici!B73,"0#")</f>
        <v>25</v>
      </c>
      <c r="B36" s="560" t="str">
        <f>Codici!D73</f>
        <v>Spese gestione beni (terreni, fabbricati, ecc.)</v>
      </c>
      <c r="C36" s="503">
        <f t="shared" si="1"/>
        <v>0</v>
      </c>
      <c r="D36" s="504">
        <f>SUMIF('Registro Cassa'!$I$5:$I$1500,CONCATENATE(D$10,"_",$A36),'Registro Cassa'!$F$5:$F$1500)</f>
        <v>0</v>
      </c>
      <c r="E36" s="504">
        <f>SUMIF('Registro Cassa'!$I$5:$I$1500,CONCATENATE(E$10,"_",$A36),'Registro Cassa'!$F$5:$F$1500)</f>
        <v>0</v>
      </c>
      <c r="F36" s="504">
        <f>SUMIF('Registro Cassa'!$I$5:$I$1500,CONCATENATE(F$10,"_",$A36),'Registro Cassa'!$F$5:$F$1500)</f>
        <v>0</v>
      </c>
      <c r="G36" s="504">
        <f>SUMIF('Registro Cassa'!$I$5:$I$1500,CONCATENATE(G$10,"_",$A36),'Registro Cassa'!$F$5:$F$1500)</f>
        <v>0</v>
      </c>
      <c r="H36" s="504">
        <f>SUMIF('Registro Cassa'!$I$5:$I$1500,CONCATENATE(H$10,"_",$A36),'Registro Cassa'!$F$5:$F$1500)</f>
        <v>0</v>
      </c>
      <c r="I36" s="504">
        <f>SUMIF('Registro Cassa'!$I$5:$I$1500,CONCATENATE(I$10,"_",$A36),'Registro Cassa'!$F$5:$F$1500)</f>
        <v>0</v>
      </c>
      <c r="J36" s="504">
        <f>SUMIF('Registro Cassa'!$I$5:$I$1500,CONCATENATE(J$10,"_",$A36),'Registro Cassa'!$F$5:$F$1500)</f>
        <v>0</v>
      </c>
      <c r="K36" s="504">
        <f>SUMIF('Registro Cassa'!$I$5:$I$1500,CONCATENATE(K$10,"_",$A36),'Registro Cassa'!$F$5:$F$1500)</f>
        <v>0</v>
      </c>
      <c r="L36" s="504">
        <f>SUMIF('Registro Cassa'!$I$5:$I$1500,CONCATENATE(L$10,"_",$A36),'Registro Cassa'!$F$5:$F$1500)</f>
        <v>0</v>
      </c>
      <c r="M36" s="504">
        <f>SUMIF('Registro Cassa'!$I$5:$I$1500,CONCATENATE(M$10,"_",$A36),'Registro Cassa'!$F$5:$F$1500)</f>
        <v>0</v>
      </c>
      <c r="N36" s="504">
        <f>SUMIF('Registro Cassa'!$I$5:$I$1500,CONCATENATE(N$10,"_",$A36),'Registro Cassa'!$F$5:$F$1500)</f>
        <v>0</v>
      </c>
      <c r="O36" s="504">
        <f>SUMIF('Registro Cassa'!$I$5:$I$1500,CONCATENATE(O$10,"_",$A36),'Registro Cassa'!$F$5:$F$1500)</f>
        <v>0</v>
      </c>
      <c r="P36" s="242"/>
    </row>
    <row r="37" spans="1:16" ht="20.100000000000001" customHeight="1" x14ac:dyDescent="0.2">
      <c r="A37" s="559" t="str">
        <f>TEXT(Codici!B74,"0#")</f>
        <v>26</v>
      </c>
      <c r="B37" s="560" t="str">
        <f>Codici!D74</f>
        <v>Imposte e tasse</v>
      </c>
      <c r="C37" s="503">
        <f t="shared" si="1"/>
        <v>0</v>
      </c>
      <c r="D37" s="504">
        <f>SUMIF('Registro Cassa'!$I$5:$I$1500,CONCATENATE(D$10,"_",$A37),'Registro Cassa'!$F$5:$F$1500)</f>
        <v>0</v>
      </c>
      <c r="E37" s="504">
        <f>SUMIF('Registro Cassa'!$I$5:$I$1500,CONCATENATE(E$10,"_",$A37),'Registro Cassa'!$F$5:$F$1500)</f>
        <v>0</v>
      </c>
      <c r="F37" s="504">
        <f>SUMIF('Registro Cassa'!$I$5:$I$1500,CONCATENATE(F$10,"_",$A37),'Registro Cassa'!$F$5:$F$1500)</f>
        <v>0</v>
      </c>
      <c r="G37" s="504">
        <f>SUMIF('Registro Cassa'!$I$5:$I$1500,CONCATENATE(G$10,"_",$A37),'Registro Cassa'!$F$5:$F$1500)</f>
        <v>0</v>
      </c>
      <c r="H37" s="504">
        <f>SUMIF('Registro Cassa'!$I$5:$I$1500,CONCATENATE(H$10,"_",$A37),'Registro Cassa'!$F$5:$F$1500)</f>
        <v>0</v>
      </c>
      <c r="I37" s="504">
        <f>SUMIF('Registro Cassa'!$I$5:$I$1500,CONCATENATE(I$10,"_",$A37),'Registro Cassa'!$F$5:$F$1500)</f>
        <v>0</v>
      </c>
      <c r="J37" s="504">
        <f>SUMIF('Registro Cassa'!$I$5:$I$1500,CONCATENATE(J$10,"_",$A37),'Registro Cassa'!$F$5:$F$1500)</f>
        <v>0</v>
      </c>
      <c r="K37" s="504">
        <f>SUMIF('Registro Cassa'!$I$5:$I$1500,CONCATENATE(K$10,"_",$A37),'Registro Cassa'!$F$5:$F$1500)</f>
        <v>0</v>
      </c>
      <c r="L37" s="504">
        <f>SUMIF('Registro Cassa'!$I$5:$I$1500,CONCATENATE(L$10,"_",$A37),'Registro Cassa'!$F$5:$F$1500)</f>
        <v>0</v>
      </c>
      <c r="M37" s="504">
        <f>SUMIF('Registro Cassa'!$I$5:$I$1500,CONCATENATE(M$10,"_",$A37),'Registro Cassa'!$F$5:$F$1500)</f>
        <v>0</v>
      </c>
      <c r="N37" s="504">
        <f>SUMIF('Registro Cassa'!$I$5:$I$1500,CONCATENATE(N$10,"_",$A37),'Registro Cassa'!$F$5:$F$1500)</f>
        <v>0</v>
      </c>
      <c r="O37" s="504">
        <f>SUMIF('Registro Cassa'!$I$5:$I$1500,CONCATENATE(O$10,"_",$A37),'Registro Cassa'!$F$5:$F$1500)</f>
        <v>0</v>
      </c>
      <c r="P37" s="242"/>
    </row>
    <row r="38" spans="1:16" ht="20.100000000000001" customHeight="1" x14ac:dyDescent="0.2">
      <c r="A38" s="559" t="str">
        <f>TEXT(Codici!B75,"0#")</f>
        <v>27</v>
      </c>
      <c r="B38" s="560" t="str">
        <f>Codici!D75</f>
        <v>Altre uscite generiche</v>
      </c>
      <c r="C38" s="503">
        <f t="shared" si="1"/>
        <v>0</v>
      </c>
      <c r="D38" s="504">
        <f>SUMIF('Registro Cassa'!$I$5:$I$1500,CONCATENATE(D$10,"_",$A38),'Registro Cassa'!$F$5:$F$1500)</f>
        <v>0</v>
      </c>
      <c r="E38" s="504">
        <f>SUMIF('Registro Cassa'!$I$5:$I$1500,CONCATENATE(E$10,"_",$A38),'Registro Cassa'!$F$5:$F$1500)</f>
        <v>0</v>
      </c>
      <c r="F38" s="504">
        <f>SUMIF('Registro Cassa'!$I$5:$I$1500,CONCATENATE(F$10,"_",$A38),'Registro Cassa'!$F$5:$F$1500)</f>
        <v>0</v>
      </c>
      <c r="G38" s="504">
        <f>SUMIF('Registro Cassa'!$I$5:$I$1500,CONCATENATE(G$10,"_",$A38),'Registro Cassa'!$F$5:$F$1500)</f>
        <v>0</v>
      </c>
      <c r="H38" s="504">
        <f>SUMIF('Registro Cassa'!$I$5:$I$1500,CONCATENATE(H$10,"_",$A38),'Registro Cassa'!$F$5:$F$1500)</f>
        <v>0</v>
      </c>
      <c r="I38" s="504">
        <f>SUMIF('Registro Cassa'!$I$5:$I$1500,CONCATENATE(I$10,"_",$A38),'Registro Cassa'!$F$5:$F$1500)</f>
        <v>0</v>
      </c>
      <c r="J38" s="504">
        <f>SUMIF('Registro Cassa'!$I$5:$I$1500,CONCATENATE(J$10,"_",$A38),'Registro Cassa'!$F$5:$F$1500)</f>
        <v>0</v>
      </c>
      <c r="K38" s="504">
        <f>SUMIF('Registro Cassa'!$I$5:$I$1500,CONCATENATE(K$10,"_",$A38),'Registro Cassa'!$F$5:$F$1500)</f>
        <v>0</v>
      </c>
      <c r="L38" s="504">
        <f>SUMIF('Registro Cassa'!$I$5:$I$1500,CONCATENATE(L$10,"_",$A38),'Registro Cassa'!$F$5:$F$1500)</f>
        <v>0</v>
      </c>
      <c r="M38" s="504">
        <f>SUMIF('Registro Cassa'!$I$5:$I$1500,CONCATENATE(M$10,"_",$A38),'Registro Cassa'!$F$5:$F$1500)</f>
        <v>0</v>
      </c>
      <c r="N38" s="504">
        <f>SUMIF('Registro Cassa'!$I$5:$I$1500,CONCATENATE(N$10,"_",$A38),'Registro Cassa'!$F$5:$F$1500)</f>
        <v>0</v>
      </c>
      <c r="O38" s="504">
        <f>SUMIF('Registro Cassa'!$I$5:$I$1500,CONCATENATE(O$10,"_",$A38),'Registro Cassa'!$F$5:$F$1500)</f>
        <v>0</v>
      </c>
      <c r="P38" s="242"/>
    </row>
    <row r="39" spans="1:16" ht="20.100000000000001" customHeight="1" x14ac:dyDescent="0.2">
      <c r="A39" s="559" t="str">
        <f>TEXT(Codici!B76,"0#")</f>
        <v>28</v>
      </c>
      <c r="B39" s="560" t="str">
        <f>Codici!D76</f>
        <v>Pagamento debito verso Diocesi</v>
      </c>
      <c r="C39" s="503">
        <f t="shared" si="1"/>
        <v>0</v>
      </c>
      <c r="D39" s="504">
        <f>SUMIF('Registro Cassa'!$I$5:$I$1500,CONCATENATE(D$10,"_",$A39),'Registro Cassa'!$F$5:$F$1500)</f>
        <v>0</v>
      </c>
      <c r="E39" s="504">
        <f>SUMIF('Registro Cassa'!$I$5:$I$1500,CONCATENATE(E$10,"_",$A39),'Registro Cassa'!$F$5:$F$1500)</f>
        <v>0</v>
      </c>
      <c r="F39" s="504">
        <f>SUMIF('Registro Cassa'!$I$5:$I$1500,CONCATENATE(F$10,"_",$A39),'Registro Cassa'!$F$5:$F$1500)</f>
        <v>0</v>
      </c>
      <c r="G39" s="504">
        <f>SUMIF('Registro Cassa'!$I$5:$I$1500,CONCATENATE(G$10,"_",$A39),'Registro Cassa'!$F$5:$F$1500)</f>
        <v>0</v>
      </c>
      <c r="H39" s="504">
        <f>SUMIF('Registro Cassa'!$I$5:$I$1500,CONCATENATE(H$10,"_",$A39),'Registro Cassa'!$F$5:$F$1500)</f>
        <v>0</v>
      </c>
      <c r="I39" s="504">
        <f>SUMIF('Registro Cassa'!$I$5:$I$1500,CONCATENATE(I$10,"_",$A39),'Registro Cassa'!$F$5:$F$1500)</f>
        <v>0</v>
      </c>
      <c r="J39" s="504">
        <f>SUMIF('Registro Cassa'!$I$5:$I$1500,CONCATENATE(J$10,"_",$A39),'Registro Cassa'!$F$5:$F$1500)</f>
        <v>0</v>
      </c>
      <c r="K39" s="504">
        <f>SUMIF('Registro Cassa'!$I$5:$I$1500,CONCATENATE(K$10,"_",$A39),'Registro Cassa'!$F$5:$F$1500)</f>
        <v>0</v>
      </c>
      <c r="L39" s="504">
        <f>SUMIF('Registro Cassa'!$I$5:$I$1500,CONCATENATE(L$10,"_",$A39),'Registro Cassa'!$F$5:$F$1500)</f>
        <v>0</v>
      </c>
      <c r="M39" s="504">
        <f>SUMIF('Registro Cassa'!$I$5:$I$1500,CONCATENATE(M$10,"_",$A39),'Registro Cassa'!$F$5:$F$1500)</f>
        <v>0</v>
      </c>
      <c r="N39" s="504">
        <f>SUMIF('Registro Cassa'!$I$5:$I$1500,CONCATENATE(N$10,"_",$A39),'Registro Cassa'!$F$5:$F$1500)</f>
        <v>0</v>
      </c>
      <c r="O39" s="504">
        <f>SUMIF('Registro Cassa'!$I$5:$I$1500,CONCATENATE(O$10,"_",$A39),'Registro Cassa'!$F$5:$F$1500)</f>
        <v>0</v>
      </c>
      <c r="P39" s="242"/>
    </row>
    <row r="40" spans="1:16" ht="20.100000000000001" customHeight="1" x14ac:dyDescent="0.2">
      <c r="A40" s="559" t="str">
        <f>TEXT(Codici!B77,"0#")</f>
        <v>29</v>
      </c>
      <c r="B40" s="560" t="str">
        <f>Codici!D77</f>
        <v>Pagamento debito verso Enti Previdenziali</v>
      </c>
      <c r="C40" s="503">
        <f t="shared" si="1"/>
        <v>0</v>
      </c>
      <c r="D40" s="504">
        <f>SUMIF('Registro Cassa'!$I$5:$I$1500,CONCATENATE(D$10,"_",$A40),'Registro Cassa'!$F$5:$F$1500)</f>
        <v>0</v>
      </c>
      <c r="E40" s="504">
        <f>SUMIF('Registro Cassa'!$I$5:$I$1500,CONCATENATE(E$10,"_",$A40),'Registro Cassa'!$F$5:$F$1500)</f>
        <v>0</v>
      </c>
      <c r="F40" s="504">
        <f>SUMIF('Registro Cassa'!$I$5:$I$1500,CONCATENATE(F$10,"_",$A40),'Registro Cassa'!$F$5:$F$1500)</f>
        <v>0</v>
      </c>
      <c r="G40" s="504">
        <f>SUMIF('Registro Cassa'!$I$5:$I$1500,CONCATENATE(G$10,"_",$A40),'Registro Cassa'!$F$5:$F$1500)</f>
        <v>0</v>
      </c>
      <c r="H40" s="504">
        <f>SUMIF('Registro Cassa'!$I$5:$I$1500,CONCATENATE(H$10,"_",$A40),'Registro Cassa'!$F$5:$F$1500)</f>
        <v>0</v>
      </c>
      <c r="I40" s="504">
        <f>SUMIF('Registro Cassa'!$I$5:$I$1500,CONCATENATE(I$10,"_",$A40),'Registro Cassa'!$F$5:$F$1500)</f>
        <v>0</v>
      </c>
      <c r="J40" s="504">
        <f>SUMIF('Registro Cassa'!$I$5:$I$1500,CONCATENATE(J$10,"_",$A40),'Registro Cassa'!$F$5:$F$1500)</f>
        <v>0</v>
      </c>
      <c r="K40" s="504">
        <f>SUMIF('Registro Cassa'!$I$5:$I$1500,CONCATENATE(K$10,"_",$A40),'Registro Cassa'!$F$5:$F$1500)</f>
        <v>0</v>
      </c>
      <c r="L40" s="504">
        <f>SUMIF('Registro Cassa'!$I$5:$I$1500,CONCATENATE(L$10,"_",$A40),'Registro Cassa'!$F$5:$F$1500)</f>
        <v>0</v>
      </c>
      <c r="M40" s="504">
        <f>SUMIF('Registro Cassa'!$I$5:$I$1500,CONCATENATE(M$10,"_",$A40),'Registro Cassa'!$F$5:$F$1500)</f>
        <v>0</v>
      </c>
      <c r="N40" s="504">
        <f>SUMIF('Registro Cassa'!$I$5:$I$1500,CONCATENATE(N$10,"_",$A40),'Registro Cassa'!$F$5:$F$1500)</f>
        <v>0</v>
      </c>
      <c r="O40" s="504">
        <f>SUMIF('Registro Cassa'!$I$5:$I$1500,CONCATENATE(O$10,"_",$A40),'Registro Cassa'!$F$5:$F$1500)</f>
        <v>0</v>
      </c>
      <c r="P40" s="242"/>
    </row>
    <row r="41" spans="1:16" ht="20.100000000000001" customHeight="1" x14ac:dyDescent="0.2">
      <c r="A41" s="559" t="str">
        <f>TEXT(Codici!B78,"0#")</f>
        <v>30</v>
      </c>
      <c r="B41" s="560" t="str">
        <f>Codici!D78</f>
        <v>Pagamento debito verso privati</v>
      </c>
      <c r="C41" s="503">
        <f>SUM(D41:O41)</f>
        <v>0</v>
      </c>
      <c r="D41" s="504">
        <f>SUMIF('Registro Cassa'!$I$5:$I$1500,CONCATENATE(D$10,"_",$A41),'Registro Cassa'!$F$5:$F$1500)</f>
        <v>0</v>
      </c>
      <c r="E41" s="504">
        <f>SUMIF('Registro Cassa'!$I$5:$I$1500,CONCATENATE(E$10,"_",$A41),'Registro Cassa'!$F$5:$F$1500)</f>
        <v>0</v>
      </c>
      <c r="F41" s="504">
        <f>SUMIF('Registro Cassa'!$I$5:$I$1500,CONCATENATE(F$10,"_",$A41),'Registro Cassa'!$F$5:$F$1500)</f>
        <v>0</v>
      </c>
      <c r="G41" s="504">
        <f>SUMIF('Registro Cassa'!$I$5:$I$1500,CONCATENATE(G$10,"_",$A41),'Registro Cassa'!$F$5:$F$1500)</f>
        <v>0</v>
      </c>
      <c r="H41" s="504">
        <f>SUMIF('Registro Cassa'!$I$5:$I$1500,CONCATENATE(H$10,"_",$A41),'Registro Cassa'!$F$5:$F$1500)</f>
        <v>0</v>
      </c>
      <c r="I41" s="504">
        <f>SUMIF('Registro Cassa'!$I$5:$I$1500,CONCATENATE(I$10,"_",$A41),'Registro Cassa'!$F$5:$F$1500)</f>
        <v>0</v>
      </c>
      <c r="J41" s="504">
        <f>SUMIF('Registro Cassa'!$I$5:$I$1500,CONCATENATE(J$10,"_",$A41),'Registro Cassa'!$F$5:$F$1500)</f>
        <v>0</v>
      </c>
      <c r="K41" s="504">
        <f>SUMIF('Registro Cassa'!$I$5:$I$1500,CONCATENATE(K$10,"_",$A41),'Registro Cassa'!$F$5:$F$1500)</f>
        <v>0</v>
      </c>
      <c r="L41" s="504">
        <f>SUMIF('Registro Cassa'!$I$5:$I$1500,CONCATENATE(L$10,"_",$A41),'Registro Cassa'!$F$5:$F$1500)</f>
        <v>0</v>
      </c>
      <c r="M41" s="504">
        <f>SUMIF('Registro Cassa'!$I$5:$I$1500,CONCATENATE(M$10,"_",$A41),'Registro Cassa'!$F$5:$F$1500)</f>
        <v>0</v>
      </c>
      <c r="N41" s="504">
        <f>SUMIF('Registro Cassa'!$I$5:$I$1500,CONCATENATE(N$10,"_",$A41),'Registro Cassa'!$F$5:$F$1500)</f>
        <v>0</v>
      </c>
      <c r="O41" s="504">
        <f>SUMIF('Registro Cassa'!$I$5:$I$1500,CONCATENATE(O$10,"_",$A41),'Registro Cassa'!$F$5:$F$1500)</f>
        <v>0</v>
      </c>
      <c r="P41" s="242"/>
    </row>
    <row r="42" spans="1:16" ht="20.100000000000001" customHeight="1" x14ac:dyDescent="0.2">
      <c r="A42" s="559" t="str">
        <f>TEXT(Codici!B79,"0#")</f>
        <v>31</v>
      </c>
      <c r="B42" s="560" t="str">
        <f>Codici!D79</f>
        <v>Giornata per la Carità del Papa</v>
      </c>
      <c r="C42" s="503">
        <f t="shared" si="1"/>
        <v>0</v>
      </c>
      <c r="D42" s="504">
        <f>SUMIF('Registro Cassa'!$I$5:$I$1500,CONCATENATE(D$10,"_",$A42),'Registro Cassa'!$F$5:$F$1500)</f>
        <v>0</v>
      </c>
      <c r="E42" s="504">
        <f>SUMIF('Registro Cassa'!$I$5:$I$1500,CONCATENATE(E$10,"_",$A42),'Registro Cassa'!$F$5:$F$1500)</f>
        <v>0</v>
      </c>
      <c r="F42" s="504">
        <f>SUMIF('Registro Cassa'!$I$5:$I$1500,CONCATENATE(F$10,"_",$A42),'Registro Cassa'!$F$5:$F$1500)</f>
        <v>0</v>
      </c>
      <c r="G42" s="504">
        <f>SUMIF('Registro Cassa'!$I$5:$I$1500,CONCATENATE(G$10,"_",$A42),'Registro Cassa'!$F$5:$F$1500)</f>
        <v>0</v>
      </c>
      <c r="H42" s="504">
        <f>SUMIF('Registro Cassa'!$I$5:$I$1500,CONCATENATE(H$10,"_",$A42),'Registro Cassa'!$F$5:$F$1500)</f>
        <v>0</v>
      </c>
      <c r="I42" s="504">
        <f>SUMIF('Registro Cassa'!$I$5:$I$1500,CONCATENATE(I$10,"_",$A42),'Registro Cassa'!$F$5:$F$1500)</f>
        <v>0</v>
      </c>
      <c r="J42" s="504">
        <f>SUMIF('Registro Cassa'!$I$5:$I$1500,CONCATENATE(J$10,"_",$A42),'Registro Cassa'!$F$5:$F$1500)</f>
        <v>0</v>
      </c>
      <c r="K42" s="504">
        <f>SUMIF('Registro Cassa'!$I$5:$I$1500,CONCATENATE(K$10,"_",$A42),'Registro Cassa'!$F$5:$F$1500)</f>
        <v>0</v>
      </c>
      <c r="L42" s="504">
        <f>SUMIF('Registro Cassa'!$I$5:$I$1500,CONCATENATE(L$10,"_",$A42),'Registro Cassa'!$F$5:$F$1500)</f>
        <v>0</v>
      </c>
      <c r="M42" s="504">
        <f>SUMIF('Registro Cassa'!$I$5:$I$1500,CONCATENATE(M$10,"_",$A42),'Registro Cassa'!$F$5:$F$1500)</f>
        <v>0</v>
      </c>
      <c r="N42" s="504">
        <f>SUMIF('Registro Cassa'!$I$5:$I$1500,CONCATENATE(N$10,"_",$A42),'Registro Cassa'!$F$5:$F$1500)</f>
        <v>0</v>
      </c>
      <c r="O42" s="504">
        <f>SUMIF('Registro Cassa'!$I$5:$I$1500,CONCATENATE(O$10,"_",$A42),'Registro Cassa'!$F$5:$F$1500)</f>
        <v>0</v>
      </c>
      <c r="P42" s="242"/>
    </row>
    <row r="43" spans="1:16" ht="20.100000000000001" customHeight="1" x14ac:dyDescent="0.2">
      <c r="A43" s="559" t="str">
        <f>TEXT(Codici!B80,"0#")</f>
        <v>32</v>
      </c>
      <c r="B43" s="560" t="str">
        <f>Codici!D80</f>
        <v>Giornata Missionaria Mondiale</v>
      </c>
      <c r="C43" s="503">
        <f t="shared" ref="C43:C53" si="2">SUM(D43:O43)</f>
        <v>0</v>
      </c>
      <c r="D43" s="504">
        <f>SUMIF('Registro Cassa'!$I$5:$I$1500,CONCATENATE(D$10,"_",$A43),'Registro Cassa'!$F$5:$F$1500)</f>
        <v>0</v>
      </c>
      <c r="E43" s="504">
        <f>SUMIF('Registro Cassa'!$I$5:$I$1500,CONCATENATE(E$10,"_",$A43),'Registro Cassa'!$F$5:$F$1500)</f>
        <v>0</v>
      </c>
      <c r="F43" s="504">
        <f>SUMIF('Registro Cassa'!$I$5:$I$1500,CONCATENATE(F$10,"_",$A43),'Registro Cassa'!$F$5:$F$1500)</f>
        <v>0</v>
      </c>
      <c r="G43" s="504">
        <f>SUMIF('Registro Cassa'!$I$5:$I$1500,CONCATENATE(G$10,"_",$A43),'Registro Cassa'!$F$5:$F$1500)</f>
        <v>0</v>
      </c>
      <c r="H43" s="504">
        <f>SUMIF('Registro Cassa'!$I$5:$I$1500,CONCATENATE(H$10,"_",$A43),'Registro Cassa'!$F$5:$F$1500)</f>
        <v>0</v>
      </c>
      <c r="I43" s="504">
        <f>SUMIF('Registro Cassa'!$I$5:$I$1500,CONCATENATE(I$10,"_",$A43),'Registro Cassa'!$F$5:$F$1500)</f>
        <v>0</v>
      </c>
      <c r="J43" s="504">
        <f>SUMIF('Registro Cassa'!$I$5:$I$1500,CONCATENATE(J$10,"_",$A43),'Registro Cassa'!$F$5:$F$1500)</f>
        <v>0</v>
      </c>
      <c r="K43" s="504">
        <f>SUMIF('Registro Cassa'!$I$5:$I$1500,CONCATENATE(K$10,"_",$A43),'Registro Cassa'!$F$5:$F$1500)</f>
        <v>0</v>
      </c>
      <c r="L43" s="504">
        <f>SUMIF('Registro Cassa'!$I$5:$I$1500,CONCATENATE(L$10,"_",$A43),'Registro Cassa'!$F$5:$F$1500)</f>
        <v>0</v>
      </c>
      <c r="M43" s="504">
        <f>SUMIF('Registro Cassa'!$I$5:$I$1500,CONCATENATE(M$10,"_",$A43),'Registro Cassa'!$F$5:$F$1500)</f>
        <v>0</v>
      </c>
      <c r="N43" s="504">
        <f>SUMIF('Registro Cassa'!$I$5:$I$1500,CONCATENATE(N$10,"_",$A43),'Registro Cassa'!$F$5:$F$1500)</f>
        <v>0</v>
      </c>
      <c r="O43" s="504">
        <f>SUMIF('Registro Cassa'!$I$5:$I$1500,CONCATENATE(O$10,"_",$A43),'Registro Cassa'!$F$5:$F$1500)</f>
        <v>0</v>
      </c>
      <c r="P43" s="242"/>
    </row>
    <row r="44" spans="1:16" ht="20.100000000000001" customHeight="1" x14ac:dyDescent="0.2">
      <c r="A44" s="559" t="str">
        <f>TEXT(Codici!B81,"0#")</f>
        <v>33</v>
      </c>
      <c r="B44" s="560" t="str">
        <f>Codici!D81</f>
        <v>Giornata per la Terra Santa</v>
      </c>
      <c r="C44" s="503">
        <f t="shared" si="2"/>
        <v>0</v>
      </c>
      <c r="D44" s="504">
        <f>SUMIF('Registro Cassa'!$I$5:$I$1500,CONCATENATE(D$10,"_",$A44),'Registro Cassa'!$F$5:$F$1500)</f>
        <v>0</v>
      </c>
      <c r="E44" s="504">
        <f>SUMIF('Registro Cassa'!$I$5:$I$1500,CONCATENATE(E$10,"_",$A44),'Registro Cassa'!$F$5:$F$1500)</f>
        <v>0</v>
      </c>
      <c r="F44" s="504">
        <f>SUMIF('Registro Cassa'!$I$5:$I$1500,CONCATENATE(F$10,"_",$A44),'Registro Cassa'!$F$5:$F$1500)</f>
        <v>0</v>
      </c>
      <c r="G44" s="504">
        <f>SUMIF('Registro Cassa'!$I$5:$I$1500,CONCATENATE(G$10,"_",$A44),'Registro Cassa'!$F$5:$F$1500)</f>
        <v>0</v>
      </c>
      <c r="H44" s="504">
        <f>SUMIF('Registro Cassa'!$I$5:$I$1500,CONCATENATE(H$10,"_",$A44),'Registro Cassa'!$F$5:$F$1500)</f>
        <v>0</v>
      </c>
      <c r="I44" s="504">
        <f>SUMIF('Registro Cassa'!$I$5:$I$1500,CONCATENATE(I$10,"_",$A44),'Registro Cassa'!$F$5:$F$1500)</f>
        <v>0</v>
      </c>
      <c r="J44" s="504">
        <f>SUMIF('Registro Cassa'!$I$5:$I$1500,CONCATENATE(J$10,"_",$A44),'Registro Cassa'!$F$5:$F$1500)</f>
        <v>0</v>
      </c>
      <c r="K44" s="504">
        <f>SUMIF('Registro Cassa'!$I$5:$I$1500,CONCATENATE(K$10,"_",$A44),'Registro Cassa'!$F$5:$F$1500)</f>
        <v>0</v>
      </c>
      <c r="L44" s="504">
        <f>SUMIF('Registro Cassa'!$I$5:$I$1500,CONCATENATE(L$10,"_",$A44),'Registro Cassa'!$F$5:$F$1500)</f>
        <v>0</v>
      </c>
      <c r="M44" s="504">
        <f>SUMIF('Registro Cassa'!$I$5:$I$1500,CONCATENATE(M$10,"_",$A44),'Registro Cassa'!$F$5:$F$1500)</f>
        <v>0</v>
      </c>
      <c r="N44" s="504">
        <f>SUMIF('Registro Cassa'!$I$5:$I$1500,CONCATENATE(N$10,"_",$A44),'Registro Cassa'!$F$5:$F$1500)</f>
        <v>0</v>
      </c>
      <c r="O44" s="504">
        <f>SUMIF('Registro Cassa'!$I$5:$I$1500,CONCATENATE(O$10,"_",$A44),'Registro Cassa'!$F$5:$F$1500)</f>
        <v>0</v>
      </c>
      <c r="P44" s="242"/>
    </row>
    <row r="45" spans="1:16" ht="20.100000000000001" customHeight="1" x14ac:dyDescent="0.2">
      <c r="A45" s="559" t="str">
        <f>TEXT(Codici!B82,"0#")</f>
        <v>34</v>
      </c>
      <c r="B45" s="560" t="str">
        <f>Codici!D82</f>
        <v>Giornata per le Migrazioni</v>
      </c>
      <c r="C45" s="503">
        <f t="shared" si="2"/>
        <v>0</v>
      </c>
      <c r="D45" s="504">
        <f>SUMIF('Registro Cassa'!$I$5:$I$1500,CONCATENATE(D$10,"_",$A45),'Registro Cassa'!$F$5:$F$1500)</f>
        <v>0</v>
      </c>
      <c r="E45" s="504">
        <f>SUMIF('Registro Cassa'!$I$5:$I$1500,CONCATENATE(E$10,"_",$A45),'Registro Cassa'!$F$5:$F$1500)</f>
        <v>0</v>
      </c>
      <c r="F45" s="504">
        <f>SUMIF('Registro Cassa'!$I$5:$I$1500,CONCATENATE(F$10,"_",$A45),'Registro Cassa'!$F$5:$F$1500)</f>
        <v>0</v>
      </c>
      <c r="G45" s="504">
        <f>SUMIF('Registro Cassa'!$I$5:$I$1500,CONCATENATE(G$10,"_",$A45),'Registro Cassa'!$F$5:$F$1500)</f>
        <v>0</v>
      </c>
      <c r="H45" s="504">
        <f>SUMIF('Registro Cassa'!$I$5:$I$1500,CONCATENATE(H$10,"_",$A45),'Registro Cassa'!$F$5:$F$1500)</f>
        <v>0</v>
      </c>
      <c r="I45" s="504">
        <f>SUMIF('Registro Cassa'!$I$5:$I$1500,CONCATENATE(I$10,"_",$A45),'Registro Cassa'!$F$5:$F$1500)</f>
        <v>0</v>
      </c>
      <c r="J45" s="504">
        <f>SUMIF('Registro Cassa'!$I$5:$I$1500,CONCATENATE(J$10,"_",$A45),'Registro Cassa'!$F$5:$F$1500)</f>
        <v>0</v>
      </c>
      <c r="K45" s="504">
        <f>SUMIF('Registro Cassa'!$I$5:$I$1500,CONCATENATE(K$10,"_",$A45),'Registro Cassa'!$F$5:$F$1500)</f>
        <v>0</v>
      </c>
      <c r="L45" s="504">
        <f>SUMIF('Registro Cassa'!$I$5:$I$1500,CONCATENATE(L$10,"_",$A45),'Registro Cassa'!$F$5:$F$1500)</f>
        <v>0</v>
      </c>
      <c r="M45" s="504">
        <f>SUMIF('Registro Cassa'!$I$5:$I$1500,CONCATENATE(M$10,"_",$A45),'Registro Cassa'!$F$5:$F$1500)</f>
        <v>0</v>
      </c>
      <c r="N45" s="504">
        <f>SUMIF('Registro Cassa'!$I$5:$I$1500,CONCATENATE(N$10,"_",$A45),'Registro Cassa'!$F$5:$F$1500)</f>
        <v>0</v>
      </c>
      <c r="O45" s="504">
        <f>SUMIF('Registro Cassa'!$I$5:$I$1500,CONCATENATE(O$10,"_",$A45),'Registro Cassa'!$F$5:$F$1500)</f>
        <v>0</v>
      </c>
      <c r="P45" s="242"/>
    </row>
    <row r="46" spans="1:16" ht="20.100000000000001" customHeight="1" x14ac:dyDescent="0.2">
      <c r="A46" s="559" t="str">
        <f>TEXT(Codici!B83,"0#")</f>
        <v>35</v>
      </c>
      <c r="B46" s="560" t="str">
        <f>Codici!D83</f>
        <v>Giornata per l'Università Cattolica del Sacro Cuore</v>
      </c>
      <c r="C46" s="503">
        <f t="shared" si="2"/>
        <v>0</v>
      </c>
      <c r="D46" s="504">
        <f>SUMIF('Registro Cassa'!$I$5:$I$1500,CONCATENATE(D$10,"_",$A46),'Registro Cassa'!$F$5:$F$1500)</f>
        <v>0</v>
      </c>
      <c r="E46" s="504">
        <f>SUMIF('Registro Cassa'!$I$5:$I$1500,CONCATENATE(E$10,"_",$A46),'Registro Cassa'!$F$5:$F$1500)</f>
        <v>0</v>
      </c>
      <c r="F46" s="504">
        <f>SUMIF('Registro Cassa'!$I$5:$I$1500,CONCATENATE(F$10,"_",$A46),'Registro Cassa'!$F$5:$F$1500)</f>
        <v>0</v>
      </c>
      <c r="G46" s="504">
        <f>SUMIF('Registro Cassa'!$I$5:$I$1500,CONCATENATE(G$10,"_",$A46),'Registro Cassa'!$F$5:$F$1500)</f>
        <v>0</v>
      </c>
      <c r="H46" s="504">
        <f>SUMIF('Registro Cassa'!$I$5:$I$1500,CONCATENATE(H$10,"_",$A46),'Registro Cassa'!$F$5:$F$1500)</f>
        <v>0</v>
      </c>
      <c r="I46" s="504">
        <f>SUMIF('Registro Cassa'!$I$5:$I$1500,CONCATENATE(I$10,"_",$A46),'Registro Cassa'!$F$5:$F$1500)</f>
        <v>0</v>
      </c>
      <c r="J46" s="504">
        <f>SUMIF('Registro Cassa'!$I$5:$I$1500,CONCATENATE(J$10,"_",$A46),'Registro Cassa'!$F$5:$F$1500)</f>
        <v>0</v>
      </c>
      <c r="K46" s="504">
        <f>SUMIF('Registro Cassa'!$I$5:$I$1500,CONCATENATE(K$10,"_",$A46),'Registro Cassa'!$F$5:$F$1500)</f>
        <v>0</v>
      </c>
      <c r="L46" s="504">
        <f>SUMIF('Registro Cassa'!$I$5:$I$1500,CONCATENATE(L$10,"_",$A46),'Registro Cassa'!$F$5:$F$1500)</f>
        <v>0</v>
      </c>
      <c r="M46" s="504">
        <f>SUMIF('Registro Cassa'!$I$5:$I$1500,CONCATENATE(M$10,"_",$A46),'Registro Cassa'!$F$5:$F$1500)</f>
        <v>0</v>
      </c>
      <c r="N46" s="504">
        <f>SUMIF('Registro Cassa'!$I$5:$I$1500,CONCATENATE(N$10,"_",$A46),'Registro Cassa'!$F$5:$F$1500)</f>
        <v>0</v>
      </c>
      <c r="O46" s="504">
        <f>SUMIF('Registro Cassa'!$I$5:$I$1500,CONCATENATE(O$10,"_",$A46),'Registro Cassa'!$F$5:$F$1500)</f>
        <v>0</v>
      </c>
      <c r="P46" s="242"/>
    </row>
    <row r="47" spans="1:16" ht="20.100000000000001" customHeight="1" x14ac:dyDescent="0.2">
      <c r="A47" s="559" t="str">
        <f>TEXT(Codici!B84,"0#")</f>
        <v>36</v>
      </c>
      <c r="B47" s="560" t="str">
        <f>Codici!D84</f>
        <v>Giornata del Seminario</v>
      </c>
      <c r="C47" s="503">
        <f t="shared" si="2"/>
        <v>0</v>
      </c>
      <c r="D47" s="504">
        <f>SUMIF('Registro Cassa'!$I$5:$I$1500,CONCATENATE(D$10,"_",$A47),'Registro Cassa'!$F$5:$F$1500)</f>
        <v>0</v>
      </c>
      <c r="E47" s="504">
        <f>SUMIF('Registro Cassa'!$I$5:$I$1500,CONCATENATE(E$10,"_",$A47),'Registro Cassa'!$F$5:$F$1500)</f>
        <v>0</v>
      </c>
      <c r="F47" s="504">
        <f>SUMIF('Registro Cassa'!$I$5:$I$1500,CONCATENATE(F$10,"_",$A47),'Registro Cassa'!$F$5:$F$1500)</f>
        <v>0</v>
      </c>
      <c r="G47" s="504">
        <f>SUMIF('Registro Cassa'!$I$5:$I$1500,CONCATENATE(G$10,"_",$A47),'Registro Cassa'!$F$5:$F$1500)</f>
        <v>0</v>
      </c>
      <c r="H47" s="504">
        <f>SUMIF('Registro Cassa'!$I$5:$I$1500,CONCATENATE(H$10,"_",$A47),'Registro Cassa'!$F$5:$F$1500)</f>
        <v>0</v>
      </c>
      <c r="I47" s="504">
        <f>SUMIF('Registro Cassa'!$I$5:$I$1500,CONCATENATE(I$10,"_",$A47),'Registro Cassa'!$F$5:$F$1500)</f>
        <v>0</v>
      </c>
      <c r="J47" s="504">
        <f>SUMIF('Registro Cassa'!$I$5:$I$1500,CONCATENATE(J$10,"_",$A47),'Registro Cassa'!$F$5:$F$1500)</f>
        <v>0</v>
      </c>
      <c r="K47" s="504">
        <f>SUMIF('Registro Cassa'!$I$5:$I$1500,CONCATENATE(K$10,"_",$A47),'Registro Cassa'!$F$5:$F$1500)</f>
        <v>0</v>
      </c>
      <c r="L47" s="504">
        <f>SUMIF('Registro Cassa'!$I$5:$I$1500,CONCATENATE(L$10,"_",$A47),'Registro Cassa'!$F$5:$F$1500)</f>
        <v>0</v>
      </c>
      <c r="M47" s="504">
        <f>SUMIF('Registro Cassa'!$I$5:$I$1500,CONCATENATE(M$10,"_",$A47),'Registro Cassa'!$F$5:$F$1500)</f>
        <v>0</v>
      </c>
      <c r="N47" s="504">
        <f>SUMIF('Registro Cassa'!$I$5:$I$1500,CONCATENATE(N$10,"_",$A47),'Registro Cassa'!$F$5:$F$1500)</f>
        <v>0</v>
      </c>
      <c r="O47" s="504">
        <f>SUMIF('Registro Cassa'!$I$5:$I$1500,CONCATENATE(O$10,"_",$A47),'Registro Cassa'!$F$5:$F$1500)</f>
        <v>0</v>
      </c>
      <c r="P47" s="242"/>
    </row>
    <row r="48" spans="1:16" ht="20.100000000000001" customHeight="1" x14ac:dyDescent="0.2">
      <c r="A48" s="559" t="str">
        <f>TEXT(Codici!B85,"0#")</f>
        <v>37</v>
      </c>
      <c r="B48" s="560" t="s">
        <v>437</v>
      </c>
      <c r="C48" s="503">
        <f t="shared" si="2"/>
        <v>0</v>
      </c>
      <c r="D48" s="504">
        <f>SUMIF('Registro Cassa'!$I$5:$I$1500,CONCATENATE(D$10,"_",$A48),'Registro Cassa'!$F$5:$F$1500)</f>
        <v>0</v>
      </c>
      <c r="E48" s="504">
        <f>SUMIF('Registro Cassa'!$I$5:$I$1500,CONCATENATE(E$10,"_",$A48),'Registro Cassa'!$F$5:$F$1500)</f>
        <v>0</v>
      </c>
      <c r="F48" s="504">
        <f>SUMIF('Registro Cassa'!$I$5:$I$1500,CONCATENATE(F$10,"_",$A48),'Registro Cassa'!$F$5:$F$1500)</f>
        <v>0</v>
      </c>
      <c r="G48" s="504">
        <f>SUMIF('Registro Cassa'!$I$5:$I$1500,CONCATENATE(G$10,"_",$A48),'Registro Cassa'!$F$5:$F$1500)</f>
        <v>0</v>
      </c>
      <c r="H48" s="504">
        <f>SUMIF('Registro Cassa'!$I$5:$I$1500,CONCATENATE(H$10,"_",$A48),'Registro Cassa'!$F$5:$F$1500)</f>
        <v>0</v>
      </c>
      <c r="I48" s="504">
        <f>SUMIF('Registro Cassa'!$I$5:$I$1500,CONCATENATE(I$10,"_",$A48),'Registro Cassa'!$F$5:$F$1500)</f>
        <v>0</v>
      </c>
      <c r="J48" s="504">
        <f>SUMIF('Registro Cassa'!$I$5:$I$1500,CONCATENATE(J$10,"_",$A48),'Registro Cassa'!$F$5:$F$1500)</f>
        <v>0</v>
      </c>
      <c r="K48" s="504">
        <f>SUMIF('Registro Cassa'!$I$5:$I$1500,CONCATENATE(K$10,"_",$A48),'Registro Cassa'!$F$5:$F$1500)</f>
        <v>0</v>
      </c>
      <c r="L48" s="504">
        <f>SUMIF('Registro Cassa'!$I$5:$I$1500,CONCATENATE(L$10,"_",$A48),'Registro Cassa'!$F$5:$F$1500)</f>
        <v>0</v>
      </c>
      <c r="M48" s="504">
        <f>SUMIF('Registro Cassa'!$I$5:$I$1500,CONCATENATE(M$10,"_",$A48),'Registro Cassa'!$F$5:$F$1500)</f>
        <v>0</v>
      </c>
      <c r="N48" s="504">
        <f>SUMIF('Registro Cassa'!$I$5:$I$1500,CONCATENATE(N$10,"_",$A48),'Registro Cassa'!$F$5:$F$1500)</f>
        <v>0</v>
      </c>
      <c r="O48" s="504">
        <f>SUMIF('Registro Cassa'!$I$5:$I$1500,CONCATENATE(O$10,"_",$A48),'Registro Cassa'!$F$5:$F$1500)</f>
        <v>0</v>
      </c>
      <c r="P48" s="242"/>
    </row>
    <row r="49" spans="1:16" ht="20.100000000000001" customHeight="1" x14ac:dyDescent="0.2">
      <c r="A49" s="559" t="str">
        <f>TEXT(Codici!B86,"0#")</f>
        <v>38</v>
      </c>
      <c r="B49" s="560" t="str">
        <f>Codici!D86</f>
        <v>Giornata per l'Infanzia Missionaria</v>
      </c>
      <c r="C49" s="503">
        <f t="shared" si="2"/>
        <v>0</v>
      </c>
      <c r="D49" s="504">
        <f>SUMIF('Registro Cassa'!$I$5:$I$1500,CONCATENATE(D$10,"_",$A49),'Registro Cassa'!$F$5:$F$1500)</f>
        <v>0</v>
      </c>
      <c r="E49" s="504">
        <f>SUMIF('Registro Cassa'!$I$5:$I$1500,CONCATENATE(E$10,"_",$A49),'Registro Cassa'!$F$5:$F$1500)</f>
        <v>0</v>
      </c>
      <c r="F49" s="504">
        <f>SUMIF('Registro Cassa'!$I$5:$I$1500,CONCATENATE(F$10,"_",$A49),'Registro Cassa'!$F$5:$F$1500)</f>
        <v>0</v>
      </c>
      <c r="G49" s="504">
        <f>SUMIF('Registro Cassa'!$I$5:$I$1500,CONCATENATE(G$10,"_",$A49),'Registro Cassa'!$F$5:$F$1500)</f>
        <v>0</v>
      </c>
      <c r="H49" s="504">
        <f>SUMIF('Registro Cassa'!$I$5:$I$1500,CONCATENATE(H$10,"_",$A49),'Registro Cassa'!$F$5:$F$1500)</f>
        <v>0</v>
      </c>
      <c r="I49" s="504">
        <f>SUMIF('Registro Cassa'!$I$5:$I$1500,CONCATENATE(I$10,"_",$A49),'Registro Cassa'!$F$5:$F$1500)</f>
        <v>0</v>
      </c>
      <c r="J49" s="504">
        <f>SUMIF('Registro Cassa'!$I$5:$I$1500,CONCATENATE(J$10,"_",$A49),'Registro Cassa'!$F$5:$F$1500)</f>
        <v>0</v>
      </c>
      <c r="K49" s="504">
        <f>SUMIF('Registro Cassa'!$I$5:$I$1500,CONCATENATE(K$10,"_",$A49),'Registro Cassa'!$F$5:$F$1500)</f>
        <v>0</v>
      </c>
      <c r="L49" s="504">
        <f>SUMIF('Registro Cassa'!$I$5:$I$1500,CONCATENATE(L$10,"_",$A49),'Registro Cassa'!$F$5:$F$1500)</f>
        <v>0</v>
      </c>
      <c r="M49" s="504">
        <f>SUMIF('Registro Cassa'!$I$5:$I$1500,CONCATENATE(M$10,"_",$A49),'Registro Cassa'!$F$5:$F$1500)</f>
        <v>0</v>
      </c>
      <c r="N49" s="504">
        <f>SUMIF('Registro Cassa'!$I$5:$I$1500,CONCATENATE(N$10,"_",$A49),'Registro Cassa'!$F$5:$F$1500)</f>
        <v>0</v>
      </c>
      <c r="O49" s="504">
        <f>SUMIF('Registro Cassa'!$I$5:$I$1500,CONCATENATE(O$10,"_",$A49),'Registro Cassa'!$F$5:$F$1500)</f>
        <v>0</v>
      </c>
      <c r="P49" s="242"/>
    </row>
    <row r="50" spans="1:16" ht="20.100000000000001" customHeight="1" x14ac:dyDescent="0.2">
      <c r="A50" s="559" t="str">
        <f>TEXT(Codici!B87,"0#")</f>
        <v>39</v>
      </c>
      <c r="B50" s="560" t="str">
        <f>Codici!D87</f>
        <v>Giornata per i malati di lebbra</v>
      </c>
      <c r="C50" s="503">
        <f t="shared" si="2"/>
        <v>0</v>
      </c>
      <c r="D50" s="504">
        <f>SUMIF('Registro Cassa'!$I$5:$I$1500,CONCATENATE(D$10,"_",$A50),'Registro Cassa'!$F$5:$F$1500)</f>
        <v>0</v>
      </c>
      <c r="E50" s="504">
        <f>SUMIF('Registro Cassa'!$I$5:$I$1500,CONCATENATE(E$10,"_",$A50),'Registro Cassa'!$F$5:$F$1500)</f>
        <v>0</v>
      </c>
      <c r="F50" s="504">
        <f>SUMIF('Registro Cassa'!$I$5:$I$1500,CONCATENATE(F$10,"_",$A50),'Registro Cassa'!$F$5:$F$1500)</f>
        <v>0</v>
      </c>
      <c r="G50" s="504">
        <f>SUMIF('Registro Cassa'!$I$5:$I$1500,CONCATENATE(G$10,"_",$A50),'Registro Cassa'!$F$5:$F$1500)</f>
        <v>0</v>
      </c>
      <c r="H50" s="504">
        <f>SUMIF('Registro Cassa'!$I$5:$I$1500,CONCATENATE(H$10,"_",$A50),'Registro Cassa'!$F$5:$F$1500)</f>
        <v>0</v>
      </c>
      <c r="I50" s="504">
        <f>SUMIF('Registro Cassa'!$I$5:$I$1500,CONCATENATE(I$10,"_",$A50),'Registro Cassa'!$F$5:$F$1500)</f>
        <v>0</v>
      </c>
      <c r="J50" s="504">
        <f>SUMIF('Registro Cassa'!$I$5:$I$1500,CONCATENATE(J$10,"_",$A50),'Registro Cassa'!$F$5:$F$1500)</f>
        <v>0</v>
      </c>
      <c r="K50" s="504">
        <f>SUMIF('Registro Cassa'!$I$5:$I$1500,CONCATENATE(K$10,"_",$A50),'Registro Cassa'!$F$5:$F$1500)</f>
        <v>0</v>
      </c>
      <c r="L50" s="504">
        <f>SUMIF('Registro Cassa'!$I$5:$I$1500,CONCATENATE(L$10,"_",$A50),'Registro Cassa'!$F$5:$F$1500)</f>
        <v>0</v>
      </c>
      <c r="M50" s="504">
        <f>SUMIF('Registro Cassa'!$I$5:$I$1500,CONCATENATE(M$10,"_",$A50),'Registro Cassa'!$F$5:$F$1500)</f>
        <v>0</v>
      </c>
      <c r="N50" s="504">
        <f>SUMIF('Registro Cassa'!$I$5:$I$1500,CONCATENATE(N$10,"_",$A50),'Registro Cassa'!$F$5:$F$1500)</f>
        <v>0</v>
      </c>
      <c r="O50" s="504">
        <f>SUMIF('Registro Cassa'!$I$5:$I$1500,CONCATENATE(O$10,"_",$A50),'Registro Cassa'!$F$5:$F$1500)</f>
        <v>0</v>
      </c>
      <c r="P50" s="242"/>
    </row>
    <row r="51" spans="1:16" ht="20.100000000000001" customHeight="1" x14ac:dyDescent="0.2">
      <c r="A51" s="559" t="str">
        <f>TEXT(Codici!B88,"0#")</f>
        <v>40</v>
      </c>
      <c r="B51" s="560" t="str">
        <f>Codici!D88</f>
        <v>Giornata Caritas ( Avvento e Quaresima)</v>
      </c>
      <c r="C51" s="503">
        <f t="shared" si="2"/>
        <v>0</v>
      </c>
      <c r="D51" s="504">
        <f>SUMIF('Registro Cassa'!$I$5:$I$1500,CONCATENATE(D$10,"_",$A51),'Registro Cassa'!$F$5:$F$1500)</f>
        <v>0</v>
      </c>
      <c r="E51" s="504">
        <f>SUMIF('Registro Cassa'!$I$5:$I$1500,CONCATENATE(E$10,"_",$A51),'Registro Cassa'!$F$5:$F$1500)</f>
        <v>0</v>
      </c>
      <c r="F51" s="504">
        <f>SUMIF('Registro Cassa'!$I$5:$I$1500,CONCATENATE(F$10,"_",$A51),'Registro Cassa'!$F$5:$F$1500)</f>
        <v>0</v>
      </c>
      <c r="G51" s="504">
        <f>SUMIF('Registro Cassa'!$I$5:$I$1500,CONCATENATE(G$10,"_",$A51),'Registro Cassa'!$F$5:$F$1500)</f>
        <v>0</v>
      </c>
      <c r="H51" s="504">
        <f>SUMIF('Registro Cassa'!$I$5:$I$1500,CONCATENATE(H$10,"_",$A51),'Registro Cassa'!$F$5:$F$1500)</f>
        <v>0</v>
      </c>
      <c r="I51" s="504">
        <f>SUMIF('Registro Cassa'!$I$5:$I$1500,CONCATENATE(I$10,"_",$A51),'Registro Cassa'!$F$5:$F$1500)</f>
        <v>0</v>
      </c>
      <c r="J51" s="504">
        <f>SUMIF('Registro Cassa'!$I$5:$I$1500,CONCATENATE(J$10,"_",$A51),'Registro Cassa'!$F$5:$F$1500)</f>
        <v>0</v>
      </c>
      <c r="K51" s="504">
        <f>SUMIF('Registro Cassa'!$I$5:$I$1500,CONCATENATE(K$10,"_",$A51),'Registro Cassa'!$F$5:$F$1500)</f>
        <v>0</v>
      </c>
      <c r="L51" s="504">
        <f>SUMIF('Registro Cassa'!$I$5:$I$1500,CONCATENATE(L$10,"_",$A51),'Registro Cassa'!$F$5:$F$1500)</f>
        <v>0</v>
      </c>
      <c r="M51" s="504">
        <f>SUMIF('Registro Cassa'!$I$5:$I$1500,CONCATENATE(M$10,"_",$A51),'Registro Cassa'!$F$5:$F$1500)</f>
        <v>0</v>
      </c>
      <c r="N51" s="504">
        <f>SUMIF('Registro Cassa'!$I$5:$I$1500,CONCATENATE(N$10,"_",$A51),'Registro Cassa'!$F$5:$F$1500)</f>
        <v>0</v>
      </c>
      <c r="O51" s="504">
        <f>SUMIF('Registro Cassa'!$I$5:$I$1500,CONCATENATE(O$10,"_",$A51),'Registro Cassa'!$F$5:$F$1500)</f>
        <v>0</v>
      </c>
      <c r="P51" s="242"/>
    </row>
    <row r="52" spans="1:16" ht="20.100000000000001" customHeight="1" x14ac:dyDescent="0.2">
      <c r="A52" s="559" t="str">
        <f>TEXT(Codici!B89,"0#")</f>
        <v>41</v>
      </c>
      <c r="B52" s="560" t="str">
        <f>Codici!D89</f>
        <v>Altre giornate straordinarie</v>
      </c>
      <c r="C52" s="503">
        <f t="shared" si="2"/>
        <v>0</v>
      </c>
      <c r="D52" s="504">
        <f>SUMIF('Registro Cassa'!$I$5:$I$1500,CONCATENATE(D$10,"_",$A52),'Registro Cassa'!$F$5:$F$1500)</f>
        <v>0</v>
      </c>
      <c r="E52" s="504">
        <f>SUMIF('Registro Cassa'!$I$5:$I$1500,CONCATENATE(E$10,"_",$A52),'Registro Cassa'!$F$5:$F$1500)</f>
        <v>0</v>
      </c>
      <c r="F52" s="504">
        <f>SUMIF('Registro Cassa'!$I$5:$I$1500,CONCATENATE(F$10,"_",$A52),'Registro Cassa'!$F$5:$F$1500)</f>
        <v>0</v>
      </c>
      <c r="G52" s="504">
        <f>SUMIF('Registro Cassa'!$I$5:$I$1500,CONCATENATE(G$10,"_",$A52),'Registro Cassa'!$F$5:$F$1500)</f>
        <v>0</v>
      </c>
      <c r="H52" s="504">
        <f>SUMIF('Registro Cassa'!$I$5:$I$1500,CONCATENATE(H$10,"_",$A52),'Registro Cassa'!$F$5:$F$1500)</f>
        <v>0</v>
      </c>
      <c r="I52" s="504">
        <f>SUMIF('Registro Cassa'!$I$5:$I$1500,CONCATENATE(I$10,"_",$A52),'Registro Cassa'!$F$5:$F$1500)</f>
        <v>0</v>
      </c>
      <c r="J52" s="504">
        <f>SUMIF('Registro Cassa'!$I$5:$I$1500,CONCATENATE(J$10,"_",$A52),'Registro Cassa'!$F$5:$F$1500)</f>
        <v>0</v>
      </c>
      <c r="K52" s="504">
        <f>SUMIF('Registro Cassa'!$I$5:$I$1500,CONCATENATE(K$10,"_",$A52),'Registro Cassa'!$F$5:$F$1500)</f>
        <v>0</v>
      </c>
      <c r="L52" s="504">
        <f>SUMIF('Registro Cassa'!$I$5:$I$1500,CONCATENATE(L$10,"_",$A52),'Registro Cassa'!$F$5:$F$1500)</f>
        <v>0</v>
      </c>
      <c r="M52" s="504">
        <f>SUMIF('Registro Cassa'!$I$5:$I$1500,CONCATENATE(M$10,"_",$A52),'Registro Cassa'!$F$5:$F$1500)</f>
        <v>0</v>
      </c>
      <c r="N52" s="504">
        <f>SUMIF('Registro Cassa'!$I$5:$I$1500,CONCATENATE(N$10,"_",$A52),'Registro Cassa'!$F$5:$F$1500)</f>
        <v>0</v>
      </c>
      <c r="O52" s="504">
        <f>SUMIF('Registro Cassa'!$I$5:$I$1500,CONCATENATE(O$10,"_",$A52),'Registro Cassa'!$F$5:$F$1500)</f>
        <v>0</v>
      </c>
      <c r="P52" s="242"/>
    </row>
    <row r="53" spans="1:16" ht="20.100000000000001" customHeight="1" x14ac:dyDescent="0.2">
      <c r="A53" s="559" t="str">
        <f>TEXT(Codici!B90,"0#")</f>
        <v>42</v>
      </c>
      <c r="B53" s="561" t="str">
        <f>Codici!D90</f>
        <v>Versamento da cassa in banca/posta</v>
      </c>
      <c r="C53" s="505">
        <f t="shared" si="2"/>
        <v>0</v>
      </c>
      <c r="D53" s="506">
        <f>SUMIF('Registro Cassa'!$I$5:$I$1500,CONCATENATE(D$10,"_",$A53),'Registro Cassa'!$F$5:$F$1500)</f>
        <v>0</v>
      </c>
      <c r="E53" s="506">
        <f>SUMIF('Registro Cassa'!$I$5:$I$1500,CONCATENATE(E$10,"_",$A53),'Registro Cassa'!$F$5:$F$1500)</f>
        <v>0</v>
      </c>
      <c r="F53" s="506">
        <f>SUMIF('Registro Cassa'!$I$5:$I$1500,CONCATENATE(F$10,"_",$A53),'Registro Cassa'!$F$5:$F$1500)</f>
        <v>0</v>
      </c>
      <c r="G53" s="506">
        <f>SUMIF('Registro Cassa'!$I$5:$I$1500,CONCATENATE(G$10,"_",$A53),'Registro Cassa'!$F$5:$F$1500)</f>
        <v>0</v>
      </c>
      <c r="H53" s="506">
        <f>SUMIF('Registro Cassa'!$I$5:$I$1500,CONCATENATE(H$10,"_",$A53),'Registro Cassa'!$F$5:$F$1500)</f>
        <v>0</v>
      </c>
      <c r="I53" s="506">
        <f>SUMIF('Registro Cassa'!$I$5:$I$1500,CONCATENATE(I$10,"_",$A53),'Registro Cassa'!$F$5:$F$1500)</f>
        <v>0</v>
      </c>
      <c r="J53" s="506">
        <f>SUMIF('Registro Cassa'!$I$5:$I$1500,CONCATENATE(J$10,"_",$A53),'Registro Cassa'!$F$5:$F$1500)</f>
        <v>0</v>
      </c>
      <c r="K53" s="506">
        <f>SUMIF('Registro Cassa'!$I$5:$I$1500,CONCATENATE(K$10,"_",$A53),'Registro Cassa'!$F$5:$F$1500)</f>
        <v>0</v>
      </c>
      <c r="L53" s="506">
        <f>SUMIF('Registro Cassa'!$I$5:$I$1500,CONCATENATE(L$10,"_",$A53),'Registro Cassa'!$F$5:$F$1500)</f>
        <v>0</v>
      </c>
      <c r="M53" s="506">
        <f>SUMIF('Registro Cassa'!$I$5:$I$1500,CONCATENATE(M$10,"_",$A53),'Registro Cassa'!$F$5:$F$1500)</f>
        <v>0</v>
      </c>
      <c r="N53" s="506">
        <f>SUMIF('Registro Cassa'!$I$5:$I$1500,CONCATENATE(N$10,"_",$A53),'Registro Cassa'!$F$5:$F$1500)</f>
        <v>0</v>
      </c>
      <c r="O53" s="506">
        <f>SUMIF('Registro Cassa'!$I$5:$I$1500,CONCATENATE(O$10,"_",$A53),'Registro Cassa'!$F$5:$F$1500)</f>
        <v>0</v>
      </c>
      <c r="P53" s="242"/>
    </row>
    <row r="54" spans="1:16" ht="20.100000000000001" customHeight="1" x14ac:dyDescent="0.2">
      <c r="A54" s="321"/>
      <c r="B54" s="322"/>
      <c r="C54" s="323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242"/>
    </row>
    <row r="55" spans="1:16" ht="13.5" thickBot="1" x14ac:dyDescent="0.25">
      <c r="A55" s="250"/>
      <c r="B55" s="38"/>
      <c r="C55" s="38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9"/>
    </row>
  </sheetData>
  <sheetProtection algorithmName="SHA-512" hashValue="XQOg7HpvFuID7tBH+xvdIs/oCBzQz87tStSy4SWvI9QOqbSPAqA/DQnV3ioqxeqbGd/UFzn1jYFjsqfD7/yLiA==" saltValue="VGgPmAcOAy0i1AuJF5rzfw==" spinCount="100000" sheet="1" objects="1" scenarios="1"/>
  <mergeCells count="5">
    <mergeCell ref="C2:F2"/>
    <mergeCell ref="G2:J2"/>
    <mergeCell ref="K2:O2"/>
    <mergeCell ref="N9:O9"/>
    <mergeCell ref="L9:M9"/>
  </mergeCells>
  <phoneticPr fontId="2" type="noConversion"/>
  <conditionalFormatting sqref="D12:O54">
    <cfRule type="cellIs" dxfId="5" priority="1" stopIfTrue="1" operator="equal">
      <formula>0</formula>
    </cfRule>
  </conditionalFormatting>
  <printOptions horizontalCentered="1" verticalCentered="1"/>
  <pageMargins left="0" right="0" top="0.15748031496062992" bottom="0.15748031496062992" header="0.31496062992125984" footer="0.31496062992125984"/>
  <pageSetup paperSize="9" scale="55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7">
    <pageSetUpPr fitToPage="1"/>
  </sheetPr>
  <dimension ref="A1:P56"/>
  <sheetViews>
    <sheetView topLeftCell="A2" zoomScaleNormal="100" workbookViewId="0">
      <selection activeCell="B33" sqref="B33"/>
    </sheetView>
  </sheetViews>
  <sheetFormatPr defaultColWidth="8.85546875" defaultRowHeight="12.75" x14ac:dyDescent="0.2"/>
  <cols>
    <col min="1" max="1" width="6.5703125" customWidth="1"/>
    <col min="2" max="2" width="60.7109375" bestFit="1" customWidth="1"/>
    <col min="3" max="3" width="16.42578125" customWidth="1"/>
    <col min="4" max="10" width="11.28515625" bestFit="1" customWidth="1"/>
    <col min="11" max="11" width="11.140625" customWidth="1"/>
    <col min="12" max="15" width="11.28515625" bestFit="1" customWidth="1"/>
  </cols>
  <sheetData>
    <row r="1" spans="1:16" ht="33" customHeight="1" x14ac:dyDescent="0.2">
      <c r="A1" s="309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2"/>
    </row>
    <row r="2" spans="1:16" ht="26.1" customHeight="1" x14ac:dyDescent="0.2">
      <c r="A2" s="253"/>
      <c r="B2" s="558" t="str">
        <f>CONCATENATE("Parrocchia ",Testata!C4)</f>
        <v xml:space="preserve">Parrocchia </v>
      </c>
      <c r="C2" s="836" t="str">
        <f>CONCATENATE("Comune: ",Testata!D6)</f>
        <v xml:space="preserve">Comune: </v>
      </c>
      <c r="D2" s="837"/>
      <c r="E2" s="837"/>
      <c r="F2" s="838"/>
      <c r="G2" s="836" t="str">
        <f>CONCATENATE("Frazione: ",Testata!D8)</f>
        <v xml:space="preserve">Frazione: </v>
      </c>
      <c r="H2" s="837"/>
      <c r="I2" s="837"/>
      <c r="J2" s="838"/>
      <c r="K2" s="839" t="str">
        <f>CONCATENATE(Testata!D10)</f>
        <v/>
      </c>
      <c r="L2" s="839"/>
      <c r="M2" s="839"/>
      <c r="N2" s="839"/>
      <c r="O2" s="839"/>
      <c r="P2" s="242"/>
    </row>
    <row r="3" spans="1:16" ht="24.95" customHeight="1" x14ac:dyDescent="0.2">
      <c r="A3" s="253"/>
      <c r="B3" s="35"/>
      <c r="C3" s="35"/>
      <c r="D3" s="35"/>
      <c r="E3" s="35"/>
      <c r="F3" s="35"/>
      <c r="G3" s="325"/>
      <c r="H3" s="35"/>
      <c r="I3" s="35"/>
      <c r="J3" s="35"/>
      <c r="K3" s="35"/>
      <c r="L3" s="35"/>
      <c r="M3" s="35"/>
      <c r="N3" s="35"/>
      <c r="O3" s="35"/>
      <c r="P3" s="242"/>
    </row>
    <row r="4" spans="1:16" ht="27.75" customHeight="1" x14ac:dyDescent="0.2">
      <c r="A4" s="253"/>
      <c r="B4" s="104" t="s">
        <v>283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242"/>
    </row>
    <row r="5" spans="1:16" x14ac:dyDescent="0.2">
      <c r="A5" s="253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242"/>
    </row>
    <row r="6" spans="1:16" ht="21" customHeight="1" x14ac:dyDescent="0.2">
      <c r="A6" s="253"/>
      <c r="B6" s="326" t="s">
        <v>279</v>
      </c>
      <c r="C6" s="327">
        <f>Testata!I4</f>
        <v>2025</v>
      </c>
      <c r="D6" s="103" t="s">
        <v>7</v>
      </c>
      <c r="E6" s="103" t="s">
        <v>8</v>
      </c>
      <c r="F6" s="103" t="s">
        <v>9</v>
      </c>
      <c r="G6" s="103" t="s">
        <v>10</v>
      </c>
      <c r="H6" s="103" t="s">
        <v>11</v>
      </c>
      <c r="I6" s="103" t="s">
        <v>12</v>
      </c>
      <c r="J6" s="103" t="s">
        <v>13</v>
      </c>
      <c r="K6" s="103" t="s">
        <v>14</v>
      </c>
      <c r="L6" s="103" t="s">
        <v>15</v>
      </c>
      <c r="M6" s="103" t="s">
        <v>16</v>
      </c>
      <c r="N6" s="103" t="s">
        <v>17</v>
      </c>
      <c r="O6" s="103" t="s">
        <v>18</v>
      </c>
      <c r="P6" s="242"/>
    </row>
    <row r="7" spans="1:16" ht="24.75" customHeight="1" x14ac:dyDescent="0.25">
      <c r="A7" s="253"/>
      <c r="B7" s="35"/>
      <c r="C7" s="304" t="s">
        <v>202</v>
      </c>
      <c r="D7" s="506">
        <f>SUM(D12:D32)</f>
        <v>0</v>
      </c>
      <c r="E7" s="506">
        <f t="shared" ref="E7:O7" si="0">SUM(E12:E32)</f>
        <v>0</v>
      </c>
      <c r="F7" s="506">
        <f t="shared" si="0"/>
        <v>0</v>
      </c>
      <c r="G7" s="506">
        <f t="shared" si="0"/>
        <v>0</v>
      </c>
      <c r="H7" s="506">
        <f t="shared" si="0"/>
        <v>0</v>
      </c>
      <c r="I7" s="506">
        <f t="shared" si="0"/>
        <v>0</v>
      </c>
      <c r="J7" s="506">
        <f t="shared" si="0"/>
        <v>0</v>
      </c>
      <c r="K7" s="506">
        <f t="shared" si="0"/>
        <v>0</v>
      </c>
      <c r="L7" s="506">
        <f t="shared" si="0"/>
        <v>0</v>
      </c>
      <c r="M7" s="506">
        <f t="shared" si="0"/>
        <v>0</v>
      </c>
      <c r="N7" s="506">
        <f t="shared" si="0"/>
        <v>0</v>
      </c>
      <c r="O7" s="506">
        <f t="shared" si="0"/>
        <v>0</v>
      </c>
      <c r="P7" s="242"/>
    </row>
    <row r="8" spans="1:16" ht="13.5" thickBot="1" x14ac:dyDescent="0.25">
      <c r="A8" s="253"/>
      <c r="B8" s="305"/>
      <c r="C8" s="30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242"/>
    </row>
    <row r="9" spans="1:16" ht="25.5" customHeight="1" thickBot="1" x14ac:dyDescent="0.25">
      <c r="A9" s="253"/>
      <c r="B9" s="328" t="str">
        <f>CONCATENATE("Totale Entrate Banca/Posta Anno ",C6)</f>
        <v>Totale Entrate Banca/Posta Anno 2025</v>
      </c>
      <c r="C9" s="523">
        <f>SUM(C12:C32)</f>
        <v>0</v>
      </c>
      <c r="D9" s="328"/>
      <c r="E9" s="328"/>
      <c r="F9" s="328"/>
      <c r="G9" s="328"/>
      <c r="H9" s="328"/>
      <c r="I9" s="328"/>
      <c r="J9" s="328"/>
      <c r="K9" s="35"/>
      <c r="L9" s="845" t="s">
        <v>538</v>
      </c>
      <c r="M9" s="845"/>
      <c r="N9" s="843">
        <f xml:space="preserve"> Testata!I10+C9+C33-'Uscite Banca'!C9-'Uscite Banca'!C58</f>
        <v>0</v>
      </c>
      <c r="O9" s="844"/>
      <c r="P9" s="242"/>
    </row>
    <row r="10" spans="1:16" x14ac:dyDescent="0.2">
      <c r="A10" s="253"/>
      <c r="B10" s="35"/>
      <c r="C10" s="35"/>
      <c r="D10" s="306">
        <v>1</v>
      </c>
      <c r="E10" s="306">
        <v>2</v>
      </c>
      <c r="F10" s="306">
        <v>3</v>
      </c>
      <c r="G10" s="306">
        <v>4</v>
      </c>
      <c r="H10" s="306">
        <v>5</v>
      </c>
      <c r="I10" s="306">
        <v>6</v>
      </c>
      <c r="J10" s="306">
        <v>7</v>
      </c>
      <c r="K10" s="306">
        <v>8</v>
      </c>
      <c r="L10" s="306">
        <v>9</v>
      </c>
      <c r="M10" s="306">
        <v>10</v>
      </c>
      <c r="N10" s="306">
        <v>11</v>
      </c>
      <c r="O10" s="306">
        <v>12</v>
      </c>
      <c r="P10" s="242"/>
    </row>
    <row r="11" spans="1:16" ht="20.100000000000001" customHeight="1" x14ac:dyDescent="0.2">
      <c r="A11" s="253"/>
      <c r="B11" s="329" t="s">
        <v>6</v>
      </c>
      <c r="C11" s="330" t="s">
        <v>19</v>
      </c>
      <c r="D11" s="331" t="s">
        <v>7</v>
      </c>
      <c r="E11" s="331" t="s">
        <v>8</v>
      </c>
      <c r="F11" s="331" t="s">
        <v>9</v>
      </c>
      <c r="G11" s="331" t="s">
        <v>10</v>
      </c>
      <c r="H11" s="331" t="s">
        <v>11</v>
      </c>
      <c r="I11" s="331" t="s">
        <v>12</v>
      </c>
      <c r="J11" s="331" t="s">
        <v>13</v>
      </c>
      <c r="K11" s="331" t="s">
        <v>14</v>
      </c>
      <c r="L11" s="331" t="s">
        <v>15</v>
      </c>
      <c r="M11" s="331" t="s">
        <v>16</v>
      </c>
      <c r="N11" s="331" t="s">
        <v>17</v>
      </c>
      <c r="O11" s="331" t="s">
        <v>18</v>
      </c>
      <c r="P11" s="242"/>
    </row>
    <row r="12" spans="1:16" ht="20.100000000000001" customHeight="1" x14ac:dyDescent="0.25">
      <c r="A12" s="562" t="str">
        <f>Codici!B99</f>
        <v>01</v>
      </c>
      <c r="B12" s="560" t="str">
        <f>Codici!D99</f>
        <v>Risarcimenti e Rimborsi (Assicurazioni, Rimborso tasse, ecc.)</v>
      </c>
      <c r="C12" s="503">
        <f>SUM(D12:O12)</f>
        <v>0</v>
      </c>
      <c r="D12" s="504">
        <f>SUMIF('Registro Banca'!$H$5:$H$1010,CONCATENATE(D$10,"_",$A12),'Registro Banca'!$D$5:$D$1010)</f>
        <v>0</v>
      </c>
      <c r="E12" s="504">
        <f>SUMIF('Registro Banca'!$H$5:$H$1010,CONCATENATE(E$10,"_",$A12),'Registro Banca'!$D$5:$D$1010)</f>
        <v>0</v>
      </c>
      <c r="F12" s="504">
        <f>SUMIF('Registro Banca'!$H$5:$H$1010,CONCATENATE(F$10,"_",$A12),'Registro Banca'!$D$5:$D$1010)</f>
        <v>0</v>
      </c>
      <c r="G12" s="504">
        <f>SUMIF('Registro Banca'!$H$5:$H$1010,CONCATENATE(G$10,"_",$A12),'Registro Banca'!$D$5:$D$1010)</f>
        <v>0</v>
      </c>
      <c r="H12" s="504">
        <f>SUMIF('Registro Banca'!$H$5:$H$1010,CONCATENATE(H$10,"_",$A12),'Registro Banca'!$D$5:$D$1010)</f>
        <v>0</v>
      </c>
      <c r="I12" s="504">
        <f>SUMIF('Registro Banca'!$H$5:$H$1010,CONCATENATE(I$10,"_",$A12),'Registro Banca'!$D$5:$D$1010)</f>
        <v>0</v>
      </c>
      <c r="J12" s="504">
        <f>SUMIF('Registro Banca'!$H$5:$H$1010,CONCATENATE(J$10,"_",$A12),'Registro Banca'!$D$5:$D$1010)</f>
        <v>0</v>
      </c>
      <c r="K12" s="504">
        <f>SUMIF('Registro Banca'!$H$5:$H$1010,CONCATENATE(K$10,"_",$A12),'Registro Banca'!$D$5:$D$1010)</f>
        <v>0</v>
      </c>
      <c r="L12" s="504">
        <f>SUMIF('Registro Banca'!$H$5:$H$1010,CONCATENATE(L$10,"_",$A12),'Registro Banca'!$D$5:$D$1010)</f>
        <v>0</v>
      </c>
      <c r="M12" s="504">
        <f>SUMIF('Registro Banca'!$H$5:$H$1010,CONCATENATE(M$10,"_",$A12),'Registro Banca'!$D$5:$D$1010)</f>
        <v>0</v>
      </c>
      <c r="N12" s="504">
        <f>SUMIF('Registro Banca'!$H$5:$H$1010,CONCATENATE(N$10,"_",$A12),'Registro Banca'!$D$5:$D$1010)</f>
        <v>0</v>
      </c>
      <c r="O12" s="504">
        <f>SUMIF('Registro Banca'!$H$5:$H$1010,CONCATENATE(O$10,"_",$A12),'Registro Banca'!$D$5:$D$1010)</f>
        <v>0</v>
      </c>
      <c r="P12" s="242"/>
    </row>
    <row r="13" spans="1:16" ht="20.100000000000001" customHeight="1" x14ac:dyDescent="0.25">
      <c r="A13" s="563" t="str">
        <f>Codici!B100</f>
        <v>02</v>
      </c>
      <c r="B13" s="560" t="str">
        <f>Codici!D100</f>
        <v>Contributi da enti ecclesiastici (da Diocesi, Parrocchie,…)</v>
      </c>
      <c r="C13" s="503">
        <f t="shared" ref="C13:C33" si="1">SUM(D13:O13)</f>
        <v>0</v>
      </c>
      <c r="D13" s="504">
        <f>SUMIF('Registro Banca'!$H$5:$H$1010,CONCATENATE(D$10,"_",$A13),'Registro Banca'!$D$5:$D$1010)</f>
        <v>0</v>
      </c>
      <c r="E13" s="504">
        <f>SUMIF('Registro Banca'!$H$5:$H$1010,CONCATENATE(E$10,"_",$A13),'Registro Banca'!$D$5:$D$1010)</f>
        <v>0</v>
      </c>
      <c r="F13" s="504">
        <f>SUMIF('Registro Banca'!$H$5:$H$1010,CONCATENATE(F$10,"_",$A13),'Registro Banca'!$D$5:$D$1010)</f>
        <v>0</v>
      </c>
      <c r="G13" s="504">
        <f>SUMIF('Registro Banca'!$H$5:$H$1010,CONCATENATE(G$10,"_",$A13),'Registro Banca'!$D$5:$D$1010)</f>
        <v>0</v>
      </c>
      <c r="H13" s="504">
        <f>SUMIF('Registro Banca'!$H$5:$H$1010,CONCATENATE(H$10,"_",$A13),'Registro Banca'!$D$5:$D$1010)</f>
        <v>0</v>
      </c>
      <c r="I13" s="504">
        <f>SUMIF('Registro Banca'!$H$5:$H$1010,CONCATENATE(I$10,"_",$A13),'Registro Banca'!$D$5:$D$1010)</f>
        <v>0</v>
      </c>
      <c r="J13" s="504">
        <f>SUMIF('Registro Banca'!$H$5:$H$1010,CONCATENATE(J$10,"_",$A13),'Registro Banca'!$D$5:$D$1010)</f>
        <v>0</v>
      </c>
      <c r="K13" s="504">
        <f>SUMIF('Registro Banca'!$H$5:$H$1010,CONCATENATE(K$10,"_",$A13),'Registro Banca'!$D$5:$D$1010)</f>
        <v>0</v>
      </c>
      <c r="L13" s="504">
        <f>SUMIF('Registro Banca'!$H$5:$H$1010,CONCATENATE(L$10,"_",$A13),'Registro Banca'!$D$5:$D$1010)</f>
        <v>0</v>
      </c>
      <c r="M13" s="504">
        <f>SUMIF('Registro Banca'!$H$5:$H$1010,CONCATENATE(M$10,"_",$A13),'Registro Banca'!$D$5:$D$1010)</f>
        <v>0</v>
      </c>
      <c r="N13" s="504">
        <f>SUMIF('Registro Banca'!$H$5:$H$1010,CONCATENATE(N$10,"_",$A13),'Registro Banca'!$D$5:$D$1010)</f>
        <v>0</v>
      </c>
      <c r="O13" s="504">
        <f>SUMIF('Registro Banca'!$H$5:$H$1010,CONCATENATE(O$10,"_",$A13),'Registro Banca'!$D$5:$D$1010)</f>
        <v>0</v>
      </c>
      <c r="P13" s="242"/>
    </row>
    <row r="14" spans="1:16" ht="20.100000000000001" customHeight="1" x14ac:dyDescent="0.25">
      <c r="A14" s="563" t="str">
        <f>Codici!B101</f>
        <v>03</v>
      </c>
      <c r="B14" s="560" t="str">
        <f>Codici!D101</f>
        <v>Contributi da enti pubblici</v>
      </c>
      <c r="C14" s="503">
        <f t="shared" si="1"/>
        <v>0</v>
      </c>
      <c r="D14" s="504">
        <f>SUMIF('Registro Banca'!$H$5:$H$1010,CONCATENATE(D$10,"_",$A14),'Registro Banca'!$D$5:$D$1010)</f>
        <v>0</v>
      </c>
      <c r="E14" s="504">
        <f>SUMIF('Registro Banca'!$H$5:$H$1010,CONCATENATE(E$10,"_",$A14),'Registro Banca'!$D$5:$D$1010)</f>
        <v>0</v>
      </c>
      <c r="F14" s="504">
        <f>SUMIF('Registro Banca'!$H$5:$H$1010,CONCATENATE(F$10,"_",$A14),'Registro Banca'!$D$5:$D$1010)</f>
        <v>0</v>
      </c>
      <c r="G14" s="504">
        <f>SUMIF('Registro Banca'!$H$5:$H$1010,CONCATENATE(G$10,"_",$A14),'Registro Banca'!$D$5:$D$1010)</f>
        <v>0</v>
      </c>
      <c r="H14" s="504">
        <f>SUMIF('Registro Banca'!$H$5:$H$1010,CONCATENATE(H$10,"_",$A14),'Registro Banca'!$D$5:$D$1010)</f>
        <v>0</v>
      </c>
      <c r="I14" s="504">
        <f>SUMIF('Registro Banca'!$H$5:$H$1010,CONCATENATE(I$10,"_",$A14),'Registro Banca'!$D$5:$D$1010)</f>
        <v>0</v>
      </c>
      <c r="J14" s="504">
        <f>SUMIF('Registro Banca'!$H$5:$H$1010,CONCATENATE(J$10,"_",$A14),'Registro Banca'!$D$5:$D$1010)</f>
        <v>0</v>
      </c>
      <c r="K14" s="504">
        <f>SUMIF('Registro Banca'!$H$5:$H$1010,CONCATENATE(K$10,"_",$A14),'Registro Banca'!$D$5:$D$1010)</f>
        <v>0</v>
      </c>
      <c r="L14" s="504">
        <f>SUMIF('Registro Banca'!$H$5:$H$1010,CONCATENATE(L$10,"_",$A14),'Registro Banca'!$D$5:$D$1010)</f>
        <v>0</v>
      </c>
      <c r="M14" s="504">
        <f>SUMIF('Registro Banca'!$H$5:$H$1010,CONCATENATE(M$10,"_",$A14),'Registro Banca'!$D$5:$D$1010)</f>
        <v>0</v>
      </c>
      <c r="N14" s="504">
        <f>SUMIF('Registro Banca'!$H$5:$H$1010,CONCATENATE(N$10,"_",$A14),'Registro Banca'!$D$5:$D$1010)</f>
        <v>0</v>
      </c>
      <c r="O14" s="504">
        <f>SUMIF('Registro Banca'!$H$5:$H$1010,CONCATENATE(O$10,"_",$A14),'Registro Banca'!$D$5:$D$1010)</f>
        <v>0</v>
      </c>
      <c r="P14" s="242"/>
    </row>
    <row r="15" spans="1:16" ht="20.100000000000001" customHeight="1" x14ac:dyDescent="0.25">
      <c r="A15" s="563" t="str">
        <f>Codici!B102</f>
        <v>04</v>
      </c>
      <c r="B15" s="560" t="str">
        <f>Codici!D102</f>
        <v>Entrata da festa patronale</v>
      </c>
      <c r="C15" s="503">
        <f t="shared" si="1"/>
        <v>0</v>
      </c>
      <c r="D15" s="504">
        <f>SUMIF('Registro Banca'!$H$5:$H$1010,CONCATENATE(D$10,"_",$A15),'Registro Banca'!$D$5:$D$1010)</f>
        <v>0</v>
      </c>
      <c r="E15" s="504">
        <f>SUMIF('Registro Banca'!$H$5:$H$1010,CONCATENATE(E$10,"_",$A15),'Registro Banca'!$D$5:$D$1010)</f>
        <v>0</v>
      </c>
      <c r="F15" s="504">
        <f>SUMIF('Registro Banca'!$H$5:$H$1010,CONCATENATE(F$10,"_",$A15),'Registro Banca'!$D$5:$D$1010)</f>
        <v>0</v>
      </c>
      <c r="G15" s="504">
        <f>SUMIF('Registro Banca'!$H$5:$H$1010,CONCATENATE(G$10,"_",$A15),'Registro Banca'!$D$5:$D$1010)</f>
        <v>0</v>
      </c>
      <c r="H15" s="504">
        <f>SUMIF('Registro Banca'!$H$5:$H$1010,CONCATENATE(H$10,"_",$A15),'Registro Banca'!$D$5:$D$1010)</f>
        <v>0</v>
      </c>
      <c r="I15" s="504">
        <f>SUMIF('Registro Banca'!$H$5:$H$1010,CONCATENATE(I$10,"_",$A15),'Registro Banca'!$D$5:$D$1010)</f>
        <v>0</v>
      </c>
      <c r="J15" s="504">
        <f>SUMIF('Registro Banca'!$H$5:$H$1010,CONCATENATE(J$10,"_",$A15),'Registro Banca'!$D$5:$D$1010)</f>
        <v>0</v>
      </c>
      <c r="K15" s="504">
        <f>SUMIF('Registro Banca'!$H$5:$H$1010,CONCATENATE(K$10,"_",$A15),'Registro Banca'!$D$5:$D$1010)</f>
        <v>0</v>
      </c>
      <c r="L15" s="504">
        <f>SUMIF('Registro Banca'!$H$5:$H$1010,CONCATENATE(L$10,"_",$A15),'Registro Banca'!$D$5:$D$1010)</f>
        <v>0</v>
      </c>
      <c r="M15" s="504">
        <f>SUMIF('Registro Banca'!$H$5:$H$1010,CONCATENATE(M$10,"_",$A15),'Registro Banca'!$D$5:$D$1010)</f>
        <v>0</v>
      </c>
      <c r="N15" s="504">
        <f>SUMIF('Registro Banca'!$H$5:$H$1010,CONCATENATE(N$10,"_",$A15),'Registro Banca'!$D$5:$D$1010)</f>
        <v>0</v>
      </c>
      <c r="O15" s="504">
        <f>SUMIF('Registro Banca'!$H$5:$H$1010,CONCATENATE(O$10,"_",$A15),'Registro Banca'!$D$5:$D$1010)</f>
        <v>0</v>
      </c>
      <c r="P15" s="242"/>
    </row>
    <row r="16" spans="1:16" ht="20.100000000000001" customHeight="1" x14ac:dyDescent="0.25">
      <c r="A16" s="563" t="str">
        <f>Codici!B103</f>
        <v>05</v>
      </c>
      <c r="B16" s="560" t="str">
        <f>Codici!D103</f>
        <v>Interessi attivi da C/C banca/posta</v>
      </c>
      <c r="C16" s="503">
        <f t="shared" si="1"/>
        <v>0</v>
      </c>
      <c r="D16" s="504">
        <f>SUMIF('Registro Banca'!$H$5:$H$1010,CONCATENATE(D$10,"_",$A16),'Registro Banca'!$D$5:$D$1010)</f>
        <v>0</v>
      </c>
      <c r="E16" s="504">
        <f>SUMIF('Registro Banca'!$H$5:$H$1010,CONCATENATE(E$10,"_",$A16),'Registro Banca'!$D$5:$D$1010)</f>
        <v>0</v>
      </c>
      <c r="F16" s="504">
        <f>SUMIF('Registro Banca'!$H$5:$H$1010,CONCATENATE(F$10,"_",$A16),'Registro Banca'!$D$5:$D$1010)</f>
        <v>0</v>
      </c>
      <c r="G16" s="504">
        <f>SUMIF('Registro Banca'!$H$5:$H$1010,CONCATENATE(G$10,"_",$A16),'Registro Banca'!$D$5:$D$1010)</f>
        <v>0</v>
      </c>
      <c r="H16" s="504">
        <f>SUMIF('Registro Banca'!$H$5:$H$1010,CONCATENATE(H$10,"_",$A16),'Registro Banca'!$D$5:$D$1010)</f>
        <v>0</v>
      </c>
      <c r="I16" s="504">
        <f>SUMIF('Registro Banca'!$H$5:$H$1010,CONCATENATE(I$10,"_",$A16),'Registro Banca'!$D$5:$D$1010)</f>
        <v>0</v>
      </c>
      <c r="J16" s="504">
        <f>SUMIF('Registro Banca'!$H$5:$H$1010,CONCATENATE(J$10,"_",$A16),'Registro Banca'!$D$5:$D$1010)</f>
        <v>0</v>
      </c>
      <c r="K16" s="504">
        <f>SUMIF('Registro Banca'!$H$5:$H$1010,CONCATENATE(K$10,"_",$A16),'Registro Banca'!$D$5:$D$1010)</f>
        <v>0</v>
      </c>
      <c r="L16" s="504">
        <f>SUMIF('Registro Banca'!$H$5:$H$1010,CONCATENATE(L$10,"_",$A16),'Registro Banca'!$D$5:$D$1010)</f>
        <v>0</v>
      </c>
      <c r="M16" s="504">
        <f>SUMIF('Registro Banca'!$H$5:$H$1010,CONCATENATE(M$10,"_",$A16),'Registro Banca'!$D$5:$D$1010)</f>
        <v>0</v>
      </c>
      <c r="N16" s="504">
        <f>SUMIF('Registro Banca'!$H$5:$H$1010,CONCATENATE(N$10,"_",$A16),'Registro Banca'!$D$5:$D$1010)</f>
        <v>0</v>
      </c>
      <c r="O16" s="504">
        <f>SUMIF('Registro Banca'!$H$5:$H$1010,CONCATENATE(O$10,"_",$A16),'Registro Banca'!$D$5:$D$1010)</f>
        <v>0</v>
      </c>
      <c r="P16" s="242"/>
    </row>
    <row r="17" spans="1:16" ht="20.100000000000001" customHeight="1" x14ac:dyDescent="0.25">
      <c r="A17" s="563" t="str">
        <f>Codici!B104</f>
        <v>06</v>
      </c>
      <c r="B17" s="560" t="str">
        <f>Codici!D104</f>
        <v>Canoni attivi (fitti terreni, fabbricati, strutture, ecc.)</v>
      </c>
      <c r="C17" s="503">
        <f t="shared" si="1"/>
        <v>0</v>
      </c>
      <c r="D17" s="504">
        <f>SUMIF('Registro Banca'!$H$5:$H$1010,CONCATENATE(D$10,"_",$A17),'Registro Banca'!$D$5:$D$1010)</f>
        <v>0</v>
      </c>
      <c r="E17" s="504">
        <f>SUMIF('Registro Banca'!$H$5:$H$1010,CONCATENATE(E$10,"_",$A17),'Registro Banca'!$D$5:$D$1010)</f>
        <v>0</v>
      </c>
      <c r="F17" s="504">
        <f>SUMIF('Registro Banca'!$H$5:$H$1010,CONCATENATE(F$10,"_",$A17),'Registro Banca'!$D$5:$D$1010)</f>
        <v>0</v>
      </c>
      <c r="G17" s="504">
        <f>SUMIF('Registro Banca'!$H$5:$H$1010,CONCATENATE(G$10,"_",$A17),'Registro Banca'!$D$5:$D$1010)</f>
        <v>0</v>
      </c>
      <c r="H17" s="504">
        <f>SUMIF('Registro Banca'!$H$5:$H$1010,CONCATENATE(H$10,"_",$A17),'Registro Banca'!$D$5:$D$1010)</f>
        <v>0</v>
      </c>
      <c r="I17" s="504">
        <f>SUMIF('Registro Banca'!$H$5:$H$1010,CONCATENATE(I$10,"_",$A17),'Registro Banca'!$D$5:$D$1010)</f>
        <v>0</v>
      </c>
      <c r="J17" s="504">
        <f>SUMIF('Registro Banca'!$H$5:$H$1010,CONCATENATE(J$10,"_",$A17),'Registro Banca'!$D$5:$D$1010)</f>
        <v>0</v>
      </c>
      <c r="K17" s="504">
        <f>SUMIF('Registro Banca'!$H$5:$H$1010,CONCATENATE(K$10,"_",$A17),'Registro Banca'!$D$5:$D$1010)</f>
        <v>0</v>
      </c>
      <c r="L17" s="504">
        <f>SUMIF('Registro Banca'!$H$5:$H$1010,CONCATENATE(L$10,"_",$A17),'Registro Banca'!$D$5:$D$1010)</f>
        <v>0</v>
      </c>
      <c r="M17" s="504">
        <f>SUMIF('Registro Banca'!$H$5:$H$1010,CONCATENATE(M$10,"_",$A17),'Registro Banca'!$D$5:$D$1010)</f>
        <v>0</v>
      </c>
      <c r="N17" s="504">
        <f>SUMIF('Registro Banca'!$H$5:$H$1010,CONCATENATE(N$10,"_",$A17),'Registro Banca'!$D$5:$D$1010)</f>
        <v>0</v>
      </c>
      <c r="O17" s="504">
        <f>SUMIF('Registro Banca'!$H$5:$H$1010,CONCATENATE(O$10,"_",$A17),'Registro Banca'!$D$5:$D$1010)</f>
        <v>0</v>
      </c>
      <c r="P17" s="242"/>
    </row>
    <row r="18" spans="1:16" ht="20.100000000000001" customHeight="1" x14ac:dyDescent="0.25">
      <c r="A18" s="563" t="str">
        <f>Codici!B105</f>
        <v>07</v>
      </c>
      <c r="B18" s="560" t="str">
        <f>Codici!D105</f>
        <v>Interessi attivi su titoli</v>
      </c>
      <c r="C18" s="503">
        <f t="shared" si="1"/>
        <v>0</v>
      </c>
      <c r="D18" s="504">
        <f>SUMIF('Registro Banca'!$H$5:$H$1010,CONCATENATE(D$10,"_",$A18),'Registro Banca'!$D$5:$D$1010)</f>
        <v>0</v>
      </c>
      <c r="E18" s="504">
        <f>SUMIF('Registro Banca'!$H$5:$H$1010,CONCATENATE(E$10,"_",$A18),'Registro Banca'!$D$5:$D$1010)</f>
        <v>0</v>
      </c>
      <c r="F18" s="504">
        <f>SUMIF('Registro Banca'!$H$5:$H$1010,CONCATENATE(F$10,"_",$A18),'Registro Banca'!$D$5:$D$1010)</f>
        <v>0</v>
      </c>
      <c r="G18" s="504">
        <f>SUMIF('Registro Banca'!$H$5:$H$1010,CONCATENATE(G$10,"_",$A18),'Registro Banca'!$D$5:$D$1010)</f>
        <v>0</v>
      </c>
      <c r="H18" s="504">
        <f>SUMIF('Registro Banca'!$H$5:$H$1010,CONCATENATE(H$10,"_",$A18),'Registro Banca'!$D$5:$D$1010)</f>
        <v>0</v>
      </c>
      <c r="I18" s="504">
        <f>SUMIF('Registro Banca'!$H$5:$H$1010,CONCATENATE(I$10,"_",$A18),'Registro Banca'!$D$5:$D$1010)</f>
        <v>0</v>
      </c>
      <c r="J18" s="504">
        <f>SUMIF('Registro Banca'!$H$5:$H$1010,CONCATENATE(J$10,"_",$A18),'Registro Banca'!$D$5:$D$1010)</f>
        <v>0</v>
      </c>
      <c r="K18" s="504">
        <f>SUMIF('Registro Banca'!$H$5:$H$1010,CONCATENATE(K$10,"_",$A18),'Registro Banca'!$D$5:$D$1010)</f>
        <v>0</v>
      </c>
      <c r="L18" s="504">
        <f>SUMIF('Registro Banca'!$H$5:$H$1010,CONCATENATE(L$10,"_",$A18),'Registro Banca'!$D$5:$D$1010)</f>
        <v>0</v>
      </c>
      <c r="M18" s="504">
        <f>SUMIF('Registro Banca'!$H$5:$H$1010,CONCATENATE(M$10,"_",$A18),'Registro Banca'!$D$5:$D$1010)</f>
        <v>0</v>
      </c>
      <c r="N18" s="504">
        <f>SUMIF('Registro Banca'!$H$5:$H$1010,CONCATENATE(N$10,"_",$A18),'Registro Banca'!$D$5:$D$1010)</f>
        <v>0</v>
      </c>
      <c r="O18" s="504">
        <f>SUMIF('Registro Banca'!$H$5:$H$1010,CONCATENATE(O$10,"_",$A18),'Registro Banca'!$D$5:$D$1010)</f>
        <v>0</v>
      </c>
      <c r="P18" s="242"/>
    </row>
    <row r="19" spans="1:16" ht="20.100000000000001" customHeight="1" x14ac:dyDescent="0.25">
      <c r="A19" s="563" t="str">
        <f>Codici!B106</f>
        <v>08</v>
      </c>
      <c r="B19" s="560" t="str">
        <f>Codici!D106</f>
        <v>Apertura scoperto di banca/posta</v>
      </c>
      <c r="C19" s="503">
        <f t="shared" si="1"/>
        <v>0</v>
      </c>
      <c r="D19" s="504">
        <f>SUMIF('Registro Banca'!$H$5:$H$1010,CONCATENATE(D$10,"_",$A19),'Registro Banca'!$D$5:$D$1010)</f>
        <v>0</v>
      </c>
      <c r="E19" s="504">
        <f>SUMIF('Registro Banca'!$H$5:$H$1010,CONCATENATE(E$10,"_",$A19),'Registro Banca'!$D$5:$D$1010)</f>
        <v>0</v>
      </c>
      <c r="F19" s="504">
        <f>SUMIF('Registro Banca'!$H$5:$H$1010,CONCATENATE(F$10,"_",$A19),'Registro Banca'!$D$5:$D$1010)</f>
        <v>0</v>
      </c>
      <c r="G19" s="504">
        <f>SUMIF('Registro Banca'!$H$5:$H$1010,CONCATENATE(G$10,"_",$A19),'Registro Banca'!$D$5:$D$1010)</f>
        <v>0</v>
      </c>
      <c r="H19" s="504">
        <f>SUMIF('Registro Banca'!$H$5:$H$1010,CONCATENATE(H$10,"_",$A19),'Registro Banca'!$D$5:$D$1010)</f>
        <v>0</v>
      </c>
      <c r="I19" s="504">
        <f>SUMIF('Registro Banca'!$H$5:$H$1010,CONCATENATE(I$10,"_",$A19),'Registro Banca'!$D$5:$D$1010)</f>
        <v>0</v>
      </c>
      <c r="J19" s="504">
        <f>SUMIF('Registro Banca'!$H$5:$H$1010,CONCATENATE(J$10,"_",$A19),'Registro Banca'!$D$5:$D$1010)</f>
        <v>0</v>
      </c>
      <c r="K19" s="504">
        <f>SUMIF('Registro Banca'!$H$5:$H$1010,CONCATENATE(K$10,"_",$A19),'Registro Banca'!$D$5:$D$1010)</f>
        <v>0</v>
      </c>
      <c r="L19" s="504">
        <f>SUMIF('Registro Banca'!$H$5:$H$1010,CONCATENATE(L$10,"_",$A19),'Registro Banca'!$D$5:$D$1010)</f>
        <v>0</v>
      </c>
      <c r="M19" s="504">
        <f>SUMIF('Registro Banca'!$H$5:$H$1010,CONCATENATE(M$10,"_",$A19),'Registro Banca'!$D$5:$D$1010)</f>
        <v>0</v>
      </c>
      <c r="N19" s="504">
        <f>SUMIF('Registro Banca'!$H$5:$H$1010,CONCATENATE(N$10,"_",$A19),'Registro Banca'!$D$5:$D$1010)</f>
        <v>0</v>
      </c>
      <c r="O19" s="504">
        <f>SUMIF('Registro Banca'!$H$5:$H$1010,CONCATENATE(O$10,"_",$A19),'Registro Banca'!$D$5:$D$1010)</f>
        <v>0</v>
      </c>
      <c r="P19" s="242"/>
    </row>
    <row r="20" spans="1:16" ht="20.100000000000001" customHeight="1" x14ac:dyDescent="0.25">
      <c r="A20" s="563" t="str">
        <f>Codici!B107</f>
        <v>09</v>
      </c>
      <c r="B20" s="560" t="str">
        <f>Codici!D107</f>
        <v>Apertura mutuo</v>
      </c>
      <c r="C20" s="503">
        <f t="shared" si="1"/>
        <v>0</v>
      </c>
      <c r="D20" s="504">
        <f>SUMIF('Registro Banca'!$H$5:$H$1010,CONCATENATE(D$10,"_",$A20),'Registro Banca'!$D$5:$D$1010)</f>
        <v>0</v>
      </c>
      <c r="E20" s="504">
        <f>SUMIF('Registro Banca'!$H$5:$H$1010,CONCATENATE(E$10,"_",$A20),'Registro Banca'!$D$5:$D$1010)</f>
        <v>0</v>
      </c>
      <c r="F20" s="504">
        <f>SUMIF('Registro Banca'!$H$5:$H$1010,CONCATENATE(F$10,"_",$A20),'Registro Banca'!$D$5:$D$1010)</f>
        <v>0</v>
      </c>
      <c r="G20" s="504">
        <f>SUMIF('Registro Banca'!$H$5:$H$1010,CONCATENATE(G$10,"_",$A20),'Registro Banca'!$D$5:$D$1010)</f>
        <v>0</v>
      </c>
      <c r="H20" s="504">
        <f>SUMIF('Registro Banca'!$H$5:$H$1010,CONCATENATE(H$10,"_",$A20),'Registro Banca'!$D$5:$D$1010)</f>
        <v>0</v>
      </c>
      <c r="I20" s="504">
        <f>SUMIF('Registro Banca'!$H$5:$H$1010,CONCATENATE(I$10,"_",$A20),'Registro Banca'!$D$5:$D$1010)</f>
        <v>0</v>
      </c>
      <c r="J20" s="504">
        <f>SUMIF('Registro Banca'!$H$5:$H$1010,CONCATENATE(J$10,"_",$A20),'Registro Banca'!$D$5:$D$1010)</f>
        <v>0</v>
      </c>
      <c r="K20" s="504">
        <f>SUMIF('Registro Banca'!$H$5:$H$1010,CONCATENATE(K$10,"_",$A20),'Registro Banca'!$D$5:$D$1010)</f>
        <v>0</v>
      </c>
      <c r="L20" s="504">
        <f>SUMIF('Registro Banca'!$H$5:$H$1010,CONCATENATE(L$10,"_",$A20),'Registro Banca'!$D$5:$D$1010)</f>
        <v>0</v>
      </c>
      <c r="M20" s="504">
        <f>SUMIF('Registro Banca'!$H$5:$H$1010,CONCATENATE(M$10,"_",$A20),'Registro Banca'!$D$5:$D$1010)</f>
        <v>0</v>
      </c>
      <c r="N20" s="504">
        <f>SUMIF('Registro Banca'!$H$5:$H$1010,CONCATENATE(N$10,"_",$A20),'Registro Banca'!$D$5:$D$1010)</f>
        <v>0</v>
      </c>
      <c r="O20" s="504">
        <f>SUMIF('Registro Banca'!$H$5:$H$1010,CONCATENATE(O$10,"_",$A20),'Registro Banca'!$D$5:$D$1010)</f>
        <v>0</v>
      </c>
      <c r="P20" s="242"/>
    </row>
    <row r="21" spans="1:16" ht="20.100000000000001" customHeight="1" x14ac:dyDescent="0.25">
      <c r="A21" s="563" t="str">
        <f>Codici!B108</f>
        <v>10</v>
      </c>
      <c r="B21" s="560" t="str">
        <f>Codici!D108</f>
        <v>Pranzi comunitari, pellegrinaggi, feste, ecc.</v>
      </c>
      <c r="C21" s="503">
        <f t="shared" si="1"/>
        <v>0</v>
      </c>
      <c r="D21" s="504">
        <f>SUMIF('Registro Banca'!$H$5:$H$1010,CONCATENATE(D$10,"_",$A21),'Registro Banca'!$D$5:$D$1010)</f>
        <v>0</v>
      </c>
      <c r="E21" s="504">
        <f>SUMIF('Registro Banca'!$H$5:$H$1010,CONCATENATE(E$10,"_",$A21),'Registro Banca'!$D$5:$D$1010)</f>
        <v>0</v>
      </c>
      <c r="F21" s="504">
        <f>SUMIF('Registro Banca'!$H$5:$H$1010,CONCATENATE(F$10,"_",$A21),'Registro Banca'!$D$5:$D$1010)</f>
        <v>0</v>
      </c>
      <c r="G21" s="504">
        <f>SUMIF('Registro Banca'!$H$5:$H$1010,CONCATENATE(G$10,"_",$A21),'Registro Banca'!$D$5:$D$1010)</f>
        <v>0</v>
      </c>
      <c r="H21" s="504">
        <f>SUMIF('Registro Banca'!$H$5:$H$1010,CONCATENATE(H$10,"_",$A21),'Registro Banca'!$D$5:$D$1010)</f>
        <v>0</v>
      </c>
      <c r="I21" s="504">
        <f>SUMIF('Registro Banca'!$H$5:$H$1010,CONCATENATE(I$10,"_",$A21),'Registro Banca'!$D$5:$D$1010)</f>
        <v>0</v>
      </c>
      <c r="J21" s="504">
        <f>SUMIF('Registro Banca'!$H$5:$H$1010,CONCATENATE(J$10,"_",$A21),'Registro Banca'!$D$5:$D$1010)</f>
        <v>0</v>
      </c>
      <c r="K21" s="504">
        <f>SUMIF('Registro Banca'!$H$5:$H$1010,CONCATENATE(K$10,"_",$A21),'Registro Banca'!$D$5:$D$1010)</f>
        <v>0</v>
      </c>
      <c r="L21" s="504">
        <f>SUMIF('Registro Banca'!$H$5:$H$1010,CONCATENATE(L$10,"_",$A21),'Registro Banca'!$D$5:$D$1010)</f>
        <v>0</v>
      </c>
      <c r="M21" s="504">
        <f>SUMIF('Registro Banca'!$H$5:$H$1010,CONCATENATE(M$10,"_",$A21),'Registro Banca'!$D$5:$D$1010)</f>
        <v>0</v>
      </c>
      <c r="N21" s="504">
        <f>SUMIF('Registro Banca'!$H$5:$H$1010,CONCATENATE(N$10,"_",$A21),'Registro Banca'!$D$5:$D$1010)</f>
        <v>0</v>
      </c>
      <c r="O21" s="504">
        <f>SUMIF('Registro Banca'!$H$5:$H$1010,CONCATENATE(O$10,"_",$A21),'Registro Banca'!$D$5:$D$1010)</f>
        <v>0</v>
      </c>
      <c r="P21" s="242"/>
    </row>
    <row r="22" spans="1:16" ht="20.100000000000001" customHeight="1" x14ac:dyDescent="0.25">
      <c r="A22" s="563" t="str">
        <f>Codici!B109</f>
        <v>11</v>
      </c>
      <c r="B22" s="560" t="str">
        <f>Codici!D109</f>
        <v>Vendita titoli</v>
      </c>
      <c r="C22" s="503">
        <f t="shared" si="1"/>
        <v>0</v>
      </c>
      <c r="D22" s="504">
        <f>SUMIF('Registro Banca'!$H$5:$H$1010,CONCATENATE(D$10,"_",$A22),'Registro Banca'!$D$5:$D$1010)</f>
        <v>0</v>
      </c>
      <c r="E22" s="504">
        <f>SUMIF('Registro Banca'!$H$5:$H$1010,CONCATENATE(E$10,"_",$A22),'Registro Banca'!$D$5:$D$1010)</f>
        <v>0</v>
      </c>
      <c r="F22" s="504">
        <f>SUMIF('Registro Banca'!$H$5:$H$1010,CONCATENATE(F$10,"_",$A22),'Registro Banca'!$D$5:$D$1010)</f>
        <v>0</v>
      </c>
      <c r="G22" s="504">
        <f>SUMIF('Registro Banca'!$H$5:$H$1010,CONCATENATE(G$10,"_",$A22),'Registro Banca'!$D$5:$D$1010)</f>
        <v>0</v>
      </c>
      <c r="H22" s="504">
        <f>SUMIF('Registro Banca'!$H$5:$H$1010,CONCATENATE(H$10,"_",$A22),'Registro Banca'!$D$5:$D$1010)</f>
        <v>0</v>
      </c>
      <c r="I22" s="504">
        <f>SUMIF('Registro Banca'!$H$5:$H$1010,CONCATENATE(I$10,"_",$A22),'Registro Banca'!$D$5:$D$1010)</f>
        <v>0</v>
      </c>
      <c r="J22" s="504">
        <f>SUMIF('Registro Banca'!$H$5:$H$1010,CONCATENATE(J$10,"_",$A22),'Registro Banca'!$D$5:$D$1010)</f>
        <v>0</v>
      </c>
      <c r="K22" s="504">
        <f>SUMIF('Registro Banca'!$H$5:$H$1010,CONCATENATE(K$10,"_",$A22),'Registro Banca'!$D$5:$D$1010)</f>
        <v>0</v>
      </c>
      <c r="L22" s="504">
        <f>SUMIF('Registro Banca'!$H$5:$H$1010,CONCATENATE(L$10,"_",$A22),'Registro Banca'!$D$5:$D$1010)</f>
        <v>0</v>
      </c>
      <c r="M22" s="504">
        <f>SUMIF('Registro Banca'!$H$5:$H$1010,CONCATENATE(M$10,"_",$A22),'Registro Banca'!$D$5:$D$1010)</f>
        <v>0</v>
      </c>
      <c r="N22" s="504">
        <f>SUMIF('Registro Banca'!$H$5:$H$1010,CONCATENATE(N$10,"_",$A22),'Registro Banca'!$D$5:$D$1010)</f>
        <v>0</v>
      </c>
      <c r="O22" s="504">
        <f>SUMIF('Registro Banca'!$H$5:$H$1010,CONCATENATE(O$10,"_",$A22),'Registro Banca'!$D$5:$D$1010)</f>
        <v>0</v>
      </c>
      <c r="P22" s="242"/>
    </row>
    <row r="23" spans="1:16" ht="20.100000000000001" customHeight="1" x14ac:dyDescent="0.25">
      <c r="A23" s="563" t="str">
        <f>Codici!B110</f>
        <v>12</v>
      </c>
      <c r="B23" s="560" t="str">
        <f>Codici!D110</f>
        <v>Erogazioni liberari da privati (DPR 917 art. 10 2% redd. impresa)</v>
      </c>
      <c r="C23" s="503">
        <f t="shared" si="1"/>
        <v>0</v>
      </c>
      <c r="D23" s="504">
        <f>SUMIF('Registro Banca'!$H$5:$H$1010,CONCATENATE(D$10,"_",$A23),'Registro Banca'!$D$5:$D$1010)</f>
        <v>0</v>
      </c>
      <c r="E23" s="504">
        <f>SUMIF('Registro Banca'!$H$5:$H$1010,CONCATENATE(E$10,"_",$A23),'Registro Banca'!$D$5:$D$1010)</f>
        <v>0</v>
      </c>
      <c r="F23" s="504">
        <f>SUMIF('Registro Banca'!$H$5:$H$1010,CONCATENATE(F$10,"_",$A23),'Registro Banca'!$D$5:$D$1010)</f>
        <v>0</v>
      </c>
      <c r="G23" s="504">
        <f>SUMIF('Registro Banca'!$H$5:$H$1010,CONCATENATE(G$10,"_",$A23),'Registro Banca'!$D$5:$D$1010)</f>
        <v>0</v>
      </c>
      <c r="H23" s="504">
        <f>SUMIF('Registro Banca'!$H$5:$H$1010,CONCATENATE(H$10,"_",$A23),'Registro Banca'!$D$5:$D$1010)</f>
        <v>0</v>
      </c>
      <c r="I23" s="504">
        <f>SUMIF('Registro Banca'!$H$5:$H$1010,CONCATENATE(I$10,"_",$A23),'Registro Banca'!$D$5:$D$1010)</f>
        <v>0</v>
      </c>
      <c r="J23" s="504">
        <f>SUMIF('Registro Banca'!$H$5:$H$1010,CONCATENATE(J$10,"_",$A23),'Registro Banca'!$D$5:$D$1010)</f>
        <v>0</v>
      </c>
      <c r="K23" s="504">
        <f>SUMIF('Registro Banca'!$H$5:$H$1010,CONCATENATE(K$10,"_",$A23),'Registro Banca'!$D$5:$D$1010)</f>
        <v>0</v>
      </c>
      <c r="L23" s="504">
        <f>SUMIF('Registro Banca'!$H$5:$H$1010,CONCATENATE(L$10,"_",$A23),'Registro Banca'!$D$5:$D$1010)</f>
        <v>0</v>
      </c>
      <c r="M23" s="504">
        <f>SUMIF('Registro Banca'!$H$5:$H$1010,CONCATENATE(M$10,"_",$A23),'Registro Banca'!$D$5:$D$1010)</f>
        <v>0</v>
      </c>
      <c r="N23" s="504">
        <f>SUMIF('Registro Banca'!$H$5:$H$1010,CONCATENATE(N$10,"_",$A23),'Registro Banca'!$D$5:$D$1010)</f>
        <v>0</v>
      </c>
      <c r="O23" s="504">
        <f>SUMIF('Registro Banca'!$H$5:$H$1010,CONCATENATE(O$10,"_",$A23),'Registro Banca'!$D$5:$D$1010)</f>
        <v>0</v>
      </c>
      <c r="P23" s="242"/>
    </row>
    <row r="24" spans="1:16" ht="20.100000000000001" customHeight="1" x14ac:dyDescent="0.25">
      <c r="A24" s="563" t="str">
        <f>Codici!B111</f>
        <v>13</v>
      </c>
      <c r="B24" s="560" t="str">
        <f>Codici!D111</f>
        <v>Offerte attività istituzionali (oratorio, grest, campi scuola, sport)</v>
      </c>
      <c r="C24" s="503">
        <f t="shared" si="1"/>
        <v>0</v>
      </c>
      <c r="D24" s="504">
        <f>SUMIF('Registro Banca'!$H$5:$H$1010,CONCATENATE(D$10,"_",$A24),'Registro Banca'!$D$5:$D$1010)</f>
        <v>0</v>
      </c>
      <c r="E24" s="504">
        <f>SUMIF('Registro Banca'!$H$5:$H$1010,CONCATENATE(E$10,"_",$A24),'Registro Banca'!$D$5:$D$1010)</f>
        <v>0</v>
      </c>
      <c r="F24" s="504">
        <f>SUMIF('Registro Banca'!$H$5:$H$1010,CONCATENATE(F$10,"_",$A24),'Registro Banca'!$D$5:$D$1010)</f>
        <v>0</v>
      </c>
      <c r="G24" s="504">
        <f>SUMIF('Registro Banca'!$H$5:$H$1010,CONCATENATE(G$10,"_",$A24),'Registro Banca'!$D$5:$D$1010)</f>
        <v>0</v>
      </c>
      <c r="H24" s="504">
        <f>SUMIF('Registro Banca'!$H$5:$H$1010,CONCATENATE(H$10,"_",$A24),'Registro Banca'!$D$5:$D$1010)</f>
        <v>0</v>
      </c>
      <c r="I24" s="504">
        <f>SUMIF('Registro Banca'!$H$5:$H$1010,CONCATENATE(I$10,"_",$A24),'Registro Banca'!$D$5:$D$1010)</f>
        <v>0</v>
      </c>
      <c r="J24" s="504">
        <f>SUMIF('Registro Banca'!$H$5:$H$1010,CONCATENATE(J$10,"_",$A24),'Registro Banca'!$D$5:$D$1010)</f>
        <v>0</v>
      </c>
      <c r="K24" s="504">
        <f>SUMIF('Registro Banca'!$H$5:$H$1010,CONCATENATE(K$10,"_",$A24),'Registro Banca'!$D$5:$D$1010)</f>
        <v>0</v>
      </c>
      <c r="L24" s="504">
        <f>SUMIF('Registro Banca'!$H$5:$H$1010,CONCATENATE(L$10,"_",$A24),'Registro Banca'!$D$5:$D$1010)</f>
        <v>0</v>
      </c>
      <c r="M24" s="504">
        <f>SUMIF('Registro Banca'!$H$5:$H$1010,CONCATENATE(M$10,"_",$A24),'Registro Banca'!$D$5:$D$1010)</f>
        <v>0</v>
      </c>
      <c r="N24" s="504">
        <f>SUMIF('Registro Banca'!$H$5:$H$1010,CONCATENATE(N$10,"_",$A24),'Registro Banca'!$D$5:$D$1010)</f>
        <v>0</v>
      </c>
      <c r="O24" s="504">
        <f>SUMIF('Registro Banca'!$H$5:$H$1010,CONCATENATE(O$10,"_",$A24),'Registro Banca'!$D$5:$D$1010)</f>
        <v>0</v>
      </c>
      <c r="P24" s="242"/>
    </row>
    <row r="25" spans="1:16" ht="20.100000000000001" customHeight="1" x14ac:dyDescent="0.25">
      <c r="A25" s="563" t="str">
        <f>Codici!B112</f>
        <v>14</v>
      </c>
      <c r="B25" s="560" t="str">
        <f>Codici!D112</f>
        <v>Rimborsi da parroco/vicario parr. per spese (elettricità, gas, ...)</v>
      </c>
      <c r="C25" s="503">
        <f t="shared" si="1"/>
        <v>0</v>
      </c>
      <c r="D25" s="504">
        <f>SUMIF('Registro Banca'!$H$5:$H$1010,CONCATENATE(D$10,"_",$A25),'Registro Banca'!$D$5:$D$1010)</f>
        <v>0</v>
      </c>
      <c r="E25" s="504">
        <f>SUMIF('Registro Banca'!$H$5:$H$1010,CONCATENATE(E$10,"_",$A25),'Registro Banca'!$D$5:$D$1010)</f>
        <v>0</v>
      </c>
      <c r="F25" s="504">
        <f>SUMIF('Registro Banca'!$H$5:$H$1010,CONCATENATE(F$10,"_",$A25),'Registro Banca'!$D$5:$D$1010)</f>
        <v>0</v>
      </c>
      <c r="G25" s="504">
        <f>SUMIF('Registro Banca'!$H$5:$H$1010,CONCATENATE(G$10,"_",$A25),'Registro Banca'!$D$5:$D$1010)</f>
        <v>0</v>
      </c>
      <c r="H25" s="504">
        <f>SUMIF('Registro Banca'!$H$5:$H$1010,CONCATENATE(H$10,"_",$A25),'Registro Banca'!$D$5:$D$1010)</f>
        <v>0</v>
      </c>
      <c r="I25" s="504">
        <f>SUMIF('Registro Banca'!$H$5:$H$1010,CONCATENATE(I$10,"_",$A25),'Registro Banca'!$D$5:$D$1010)</f>
        <v>0</v>
      </c>
      <c r="J25" s="504">
        <f>SUMIF('Registro Banca'!$H$5:$H$1010,CONCATENATE(J$10,"_",$A25),'Registro Banca'!$D$5:$D$1010)</f>
        <v>0</v>
      </c>
      <c r="K25" s="504">
        <f>SUMIF('Registro Banca'!$H$5:$H$1010,CONCATENATE(K$10,"_",$A25),'Registro Banca'!$D$5:$D$1010)</f>
        <v>0</v>
      </c>
      <c r="L25" s="504">
        <f>SUMIF('Registro Banca'!$H$5:$H$1010,CONCATENATE(L$10,"_",$A25),'Registro Banca'!$D$5:$D$1010)</f>
        <v>0</v>
      </c>
      <c r="M25" s="504">
        <f>SUMIF('Registro Banca'!$H$5:$H$1010,CONCATENATE(M$10,"_",$A25),'Registro Banca'!$D$5:$D$1010)</f>
        <v>0</v>
      </c>
      <c r="N25" s="504">
        <f>SUMIF('Registro Banca'!$H$5:$H$1010,CONCATENATE(N$10,"_",$A25),'Registro Banca'!$D$5:$D$1010)</f>
        <v>0</v>
      </c>
      <c r="O25" s="504">
        <f>SUMIF('Registro Banca'!$H$5:$H$1010,CONCATENATE(O$10,"_",$A25),'Registro Banca'!$D$5:$D$1010)</f>
        <v>0</v>
      </c>
      <c r="P25" s="242"/>
    </row>
    <row r="26" spans="1:16" ht="20.100000000000001" customHeight="1" x14ac:dyDescent="0.25">
      <c r="A26" s="563" t="str">
        <f>Codici!B113</f>
        <v>15</v>
      </c>
      <c r="B26" s="560" t="str">
        <f>Codici!D113</f>
        <v>Offerte per bollettino parrocchiale e riviste</v>
      </c>
      <c r="C26" s="503">
        <f t="shared" si="1"/>
        <v>0</v>
      </c>
      <c r="D26" s="504">
        <f>SUMIF('Registro Banca'!$H$5:$H$1010,CONCATENATE(D$10,"_",$A26),'Registro Banca'!$D$5:$D$1010)</f>
        <v>0</v>
      </c>
      <c r="E26" s="504">
        <f>SUMIF('Registro Banca'!$H$5:$H$1010,CONCATENATE(E$10,"_",$A26),'Registro Banca'!$D$5:$D$1010)</f>
        <v>0</v>
      </c>
      <c r="F26" s="504">
        <f>SUMIF('Registro Banca'!$H$5:$H$1010,CONCATENATE(F$10,"_",$A26),'Registro Banca'!$D$5:$D$1010)</f>
        <v>0</v>
      </c>
      <c r="G26" s="504">
        <f>SUMIF('Registro Banca'!$H$5:$H$1010,CONCATENATE(G$10,"_",$A26),'Registro Banca'!$D$5:$D$1010)</f>
        <v>0</v>
      </c>
      <c r="H26" s="504">
        <f>SUMIF('Registro Banca'!$H$5:$H$1010,CONCATENATE(H$10,"_",$A26),'Registro Banca'!$D$5:$D$1010)</f>
        <v>0</v>
      </c>
      <c r="I26" s="504">
        <f>SUMIF('Registro Banca'!$H$5:$H$1010,CONCATENATE(I$10,"_",$A26),'Registro Banca'!$D$5:$D$1010)</f>
        <v>0</v>
      </c>
      <c r="J26" s="504">
        <f>SUMIF('Registro Banca'!$H$5:$H$1010,CONCATENATE(J$10,"_",$A26),'Registro Banca'!$D$5:$D$1010)</f>
        <v>0</v>
      </c>
      <c r="K26" s="504">
        <f>SUMIF('Registro Banca'!$H$5:$H$1010,CONCATENATE(K$10,"_",$A26),'Registro Banca'!$D$5:$D$1010)</f>
        <v>0</v>
      </c>
      <c r="L26" s="504">
        <f>SUMIF('Registro Banca'!$H$5:$H$1010,CONCATENATE(L$10,"_",$A26),'Registro Banca'!$D$5:$D$1010)</f>
        <v>0</v>
      </c>
      <c r="M26" s="504">
        <f>SUMIF('Registro Banca'!$H$5:$H$1010,CONCATENATE(M$10,"_",$A26),'Registro Banca'!$D$5:$D$1010)</f>
        <v>0</v>
      </c>
      <c r="N26" s="504">
        <f>SUMIF('Registro Banca'!$H$5:$H$1010,CONCATENATE(N$10,"_",$A26),'Registro Banca'!$D$5:$D$1010)</f>
        <v>0</v>
      </c>
      <c r="O26" s="504">
        <f>SUMIF('Registro Banca'!$H$5:$H$1010,CONCATENATE(O$10,"_",$A26),'Registro Banca'!$D$5:$D$1010)</f>
        <v>0</v>
      </c>
      <c r="P26" s="242"/>
    </row>
    <row r="27" spans="1:16" ht="20.100000000000001" customHeight="1" x14ac:dyDescent="0.25">
      <c r="A27" s="563" t="str">
        <f>Codici!B114</f>
        <v>16</v>
      </c>
      <c r="B27" s="560" t="str">
        <f>Codici!D114</f>
        <v>Offerte per attività parrocchiali (catechesi, pastorale, …)</v>
      </c>
      <c r="C27" s="503">
        <f t="shared" si="1"/>
        <v>0</v>
      </c>
      <c r="D27" s="504">
        <f>SUMIF('Registro Banca'!$H$5:$H$1010,CONCATENATE(D$10,"_",$A27),'Registro Banca'!$D$5:$D$1010)</f>
        <v>0</v>
      </c>
      <c r="E27" s="504">
        <f>SUMIF('Registro Banca'!$H$5:$H$1010,CONCATENATE(E$10,"_",$A27),'Registro Banca'!$D$5:$D$1010)</f>
        <v>0</v>
      </c>
      <c r="F27" s="504">
        <f>SUMIF('Registro Banca'!$H$5:$H$1010,CONCATENATE(F$10,"_",$A27),'Registro Banca'!$D$5:$D$1010)</f>
        <v>0</v>
      </c>
      <c r="G27" s="504">
        <f>SUMIF('Registro Banca'!$H$5:$H$1010,CONCATENATE(G$10,"_",$A27),'Registro Banca'!$D$5:$D$1010)</f>
        <v>0</v>
      </c>
      <c r="H27" s="504">
        <f>SUMIF('Registro Banca'!$H$5:$H$1010,CONCATENATE(H$10,"_",$A27),'Registro Banca'!$D$5:$D$1010)</f>
        <v>0</v>
      </c>
      <c r="I27" s="504">
        <f>SUMIF('Registro Banca'!$H$5:$H$1010,CONCATENATE(I$10,"_",$A27),'Registro Banca'!$D$5:$D$1010)</f>
        <v>0</v>
      </c>
      <c r="J27" s="504">
        <f>SUMIF('Registro Banca'!$H$5:$H$1010,CONCATENATE(J$10,"_",$A27),'Registro Banca'!$D$5:$D$1010)</f>
        <v>0</v>
      </c>
      <c r="K27" s="504">
        <f>SUMIF('Registro Banca'!$H$5:$H$1010,CONCATENATE(K$10,"_",$A27),'Registro Banca'!$D$5:$D$1010)</f>
        <v>0</v>
      </c>
      <c r="L27" s="504">
        <f>SUMIF('Registro Banca'!$H$5:$H$1010,CONCATENATE(L$10,"_",$A27),'Registro Banca'!$D$5:$D$1010)</f>
        <v>0</v>
      </c>
      <c r="M27" s="504">
        <f>SUMIF('Registro Banca'!$H$5:$H$1010,CONCATENATE(M$10,"_",$A27),'Registro Banca'!$D$5:$D$1010)</f>
        <v>0</v>
      </c>
      <c r="N27" s="504">
        <f>SUMIF('Registro Banca'!$H$5:$H$1010,CONCATENATE(N$10,"_",$A27),'Registro Banca'!$D$5:$D$1010)</f>
        <v>0</v>
      </c>
      <c r="O27" s="504">
        <f>SUMIF('Registro Banca'!$H$5:$H$1010,CONCATENATE(O$10,"_",$A27),'Registro Banca'!$D$5:$D$1010)</f>
        <v>0</v>
      </c>
      <c r="P27" s="242"/>
    </row>
    <row r="28" spans="1:16" ht="20.100000000000001" customHeight="1" x14ac:dyDescent="0.25">
      <c r="A28" s="563" t="str">
        <f>Codici!B115</f>
        <v>17</v>
      </c>
      <c r="B28" s="560" t="str">
        <f>Codici!D115</f>
        <v>Offerte per attività caritative</v>
      </c>
      <c r="C28" s="503">
        <f t="shared" si="1"/>
        <v>0</v>
      </c>
      <c r="D28" s="504">
        <f>SUMIF('Registro Banca'!$H$5:$H$1010,CONCATENATE(D$10,"_",$A28),'Registro Banca'!$D$5:$D$1010)</f>
        <v>0</v>
      </c>
      <c r="E28" s="504">
        <f>SUMIF('Registro Banca'!$H$5:$H$1010,CONCATENATE(E$10,"_",$A28),'Registro Banca'!$D$5:$D$1010)</f>
        <v>0</v>
      </c>
      <c r="F28" s="504">
        <f>SUMIF('Registro Banca'!$H$5:$H$1010,CONCATENATE(F$10,"_",$A28),'Registro Banca'!$D$5:$D$1010)</f>
        <v>0</v>
      </c>
      <c r="G28" s="504">
        <f>SUMIF('Registro Banca'!$H$5:$H$1010,CONCATENATE(G$10,"_",$A28),'Registro Banca'!$D$5:$D$1010)</f>
        <v>0</v>
      </c>
      <c r="H28" s="504">
        <f>SUMIF('Registro Banca'!$H$5:$H$1010,CONCATENATE(H$10,"_",$A28),'Registro Banca'!$D$5:$D$1010)</f>
        <v>0</v>
      </c>
      <c r="I28" s="504">
        <f>SUMIF('Registro Banca'!$H$5:$H$1010,CONCATENATE(I$10,"_",$A28),'Registro Banca'!$D$5:$D$1010)</f>
        <v>0</v>
      </c>
      <c r="J28" s="504">
        <f>SUMIF('Registro Banca'!$H$5:$H$1010,CONCATENATE(J$10,"_",$A28),'Registro Banca'!$D$5:$D$1010)</f>
        <v>0</v>
      </c>
      <c r="K28" s="504">
        <f>SUMIF('Registro Banca'!$H$5:$H$1010,CONCATENATE(K$10,"_",$A28),'Registro Banca'!$D$5:$D$1010)</f>
        <v>0</v>
      </c>
      <c r="L28" s="504">
        <f>SUMIF('Registro Banca'!$H$5:$H$1010,CONCATENATE(L$10,"_",$A28),'Registro Banca'!$D$5:$D$1010)</f>
        <v>0</v>
      </c>
      <c r="M28" s="504">
        <f>SUMIF('Registro Banca'!$H$5:$H$1010,CONCATENATE(M$10,"_",$A28),'Registro Banca'!$D$5:$D$1010)</f>
        <v>0</v>
      </c>
      <c r="N28" s="504">
        <f>SUMIF('Registro Banca'!$H$5:$H$1010,CONCATENATE(N$10,"_",$A28),'Registro Banca'!$D$5:$D$1010)</f>
        <v>0</v>
      </c>
      <c r="O28" s="504">
        <f>SUMIF('Registro Banca'!$H$5:$H$1010,CONCATENATE(O$10,"_",$A28),'Registro Banca'!$D$5:$D$1010)</f>
        <v>0</v>
      </c>
      <c r="P28" s="242"/>
    </row>
    <row r="29" spans="1:16" ht="20.100000000000001" customHeight="1" x14ac:dyDescent="0.25">
      <c r="A29" s="563" t="str">
        <f>Codici!B116</f>
        <v>18</v>
      </c>
      <c r="B29" s="560" t="str">
        <f>Codici!D116</f>
        <v>Vendita beni mobili/immobili</v>
      </c>
      <c r="C29" s="503">
        <f t="shared" si="1"/>
        <v>0</v>
      </c>
      <c r="D29" s="504">
        <f>SUMIF('Registro Banca'!$H$5:$H$1010,CONCATENATE(D$10,"_",$A29),'Registro Banca'!$D$5:$D$1010)</f>
        <v>0</v>
      </c>
      <c r="E29" s="504">
        <f>SUMIF('Registro Banca'!$H$5:$H$1010,CONCATENATE(E$10,"_",$A29),'Registro Banca'!$D$5:$D$1010)</f>
        <v>0</v>
      </c>
      <c r="F29" s="504">
        <f>SUMIF('Registro Banca'!$H$5:$H$1010,CONCATENATE(F$10,"_",$A29),'Registro Banca'!$D$5:$D$1010)</f>
        <v>0</v>
      </c>
      <c r="G29" s="504">
        <f>SUMIF('Registro Banca'!$H$5:$H$1010,CONCATENATE(G$10,"_",$A29),'Registro Banca'!$D$5:$D$1010)</f>
        <v>0</v>
      </c>
      <c r="H29" s="504">
        <f>SUMIF('Registro Banca'!$H$5:$H$1010,CONCATENATE(H$10,"_",$A29),'Registro Banca'!$D$5:$D$1010)</f>
        <v>0</v>
      </c>
      <c r="I29" s="504">
        <f>SUMIF('Registro Banca'!$H$5:$H$1010,CONCATENATE(I$10,"_",$A29),'Registro Banca'!$D$5:$D$1010)</f>
        <v>0</v>
      </c>
      <c r="J29" s="504">
        <f>SUMIF('Registro Banca'!$H$5:$H$1010,CONCATENATE(J$10,"_",$A29),'Registro Banca'!$D$5:$D$1010)</f>
        <v>0</v>
      </c>
      <c r="K29" s="504">
        <f>SUMIF('Registro Banca'!$H$5:$H$1010,CONCATENATE(K$10,"_",$A29),'Registro Banca'!$D$5:$D$1010)</f>
        <v>0</v>
      </c>
      <c r="L29" s="504">
        <f>SUMIF('Registro Banca'!$H$5:$H$1010,CONCATENATE(L$10,"_",$A29),'Registro Banca'!$D$5:$D$1010)</f>
        <v>0</v>
      </c>
      <c r="M29" s="504">
        <f>SUMIF('Registro Banca'!$H$5:$H$1010,CONCATENATE(M$10,"_",$A29),'Registro Banca'!$D$5:$D$1010)</f>
        <v>0</v>
      </c>
      <c r="N29" s="504">
        <f>SUMIF('Registro Banca'!$H$5:$H$1010,CONCATENATE(N$10,"_",$A29),'Registro Banca'!$D$5:$D$1010)</f>
        <v>0</v>
      </c>
      <c r="O29" s="504">
        <f>SUMIF('Registro Banca'!$H$5:$H$1010,CONCATENATE(O$10,"_",$A29),'Registro Banca'!$D$5:$D$1010)</f>
        <v>0</v>
      </c>
      <c r="P29" s="242"/>
    </row>
    <row r="30" spans="1:16" ht="20.100000000000001" customHeight="1" x14ac:dyDescent="0.25">
      <c r="A30" s="563" t="str">
        <f>Codici!B117</f>
        <v>19</v>
      </c>
      <c r="B30" s="560" t="str">
        <f>Codici!D117</f>
        <v>Entrate straordinarie (per mutuo, restauri, manutenzioni, ecc.)</v>
      </c>
      <c r="C30" s="503">
        <f t="shared" si="1"/>
        <v>0</v>
      </c>
      <c r="D30" s="504">
        <f>SUMIF('Registro Banca'!$H$5:$H$1010,CONCATENATE(D$10,"_",$A30),'Registro Banca'!$D$5:$D$1010)</f>
        <v>0</v>
      </c>
      <c r="E30" s="504">
        <f>SUMIF('Registro Banca'!$H$5:$H$1010,CONCATENATE(E$10,"_",$A30),'Registro Banca'!$D$5:$D$1010)</f>
        <v>0</v>
      </c>
      <c r="F30" s="504">
        <f>SUMIF('Registro Banca'!$H$5:$H$1010,CONCATENATE(F$10,"_",$A30),'Registro Banca'!$D$5:$D$1010)</f>
        <v>0</v>
      </c>
      <c r="G30" s="504">
        <f>SUMIF('Registro Banca'!$H$5:$H$1010,CONCATENATE(G$10,"_",$A30),'Registro Banca'!$D$5:$D$1010)</f>
        <v>0</v>
      </c>
      <c r="H30" s="504">
        <f>SUMIF('Registro Banca'!$H$5:$H$1010,CONCATENATE(H$10,"_",$A30),'Registro Banca'!$D$5:$D$1010)</f>
        <v>0</v>
      </c>
      <c r="I30" s="504">
        <f>SUMIF('Registro Banca'!$H$5:$H$1010,CONCATENATE(I$10,"_",$A30),'Registro Banca'!$D$5:$D$1010)</f>
        <v>0</v>
      </c>
      <c r="J30" s="504">
        <f>SUMIF('Registro Banca'!$H$5:$H$1010,CONCATENATE(J$10,"_",$A30),'Registro Banca'!$D$5:$D$1010)</f>
        <v>0</v>
      </c>
      <c r="K30" s="504">
        <f>SUMIF('Registro Banca'!$H$5:$H$1010,CONCATENATE(K$10,"_",$A30),'Registro Banca'!$D$5:$D$1010)</f>
        <v>0</v>
      </c>
      <c r="L30" s="504">
        <f>SUMIF('Registro Banca'!$H$5:$H$1010,CONCATENATE(L$10,"_",$A30),'Registro Banca'!$D$5:$D$1010)</f>
        <v>0</v>
      </c>
      <c r="M30" s="504">
        <f>SUMIF('Registro Banca'!$H$5:$H$1010,CONCATENATE(M$10,"_",$A30),'Registro Banca'!$D$5:$D$1010)</f>
        <v>0</v>
      </c>
      <c r="N30" s="504">
        <f>SUMIF('Registro Banca'!$H$5:$H$1010,CONCATENATE(N$10,"_",$A30),'Registro Banca'!$D$5:$D$1010)</f>
        <v>0</v>
      </c>
      <c r="O30" s="504">
        <f>SUMIF('Registro Banca'!$H$5:$H$1010,CONCATENATE(O$10,"_",$A30),'Registro Banca'!$D$5:$D$1010)</f>
        <v>0</v>
      </c>
      <c r="P30" s="242"/>
    </row>
    <row r="31" spans="1:16" ht="20.100000000000001" customHeight="1" x14ac:dyDescent="0.25">
      <c r="A31" s="563" t="str">
        <f>Codici!B118</f>
        <v>20</v>
      </c>
      <c r="B31" s="560" t="str">
        <f>Codici!D118</f>
        <v>Prestiti (da enti ecclesiastici, privati …)</v>
      </c>
      <c r="C31" s="503">
        <f t="shared" si="1"/>
        <v>0</v>
      </c>
      <c r="D31" s="504">
        <f>SUMIF('Registro Banca'!$H$5:$H$1010,CONCATENATE(D$10,"_",$A31),'Registro Banca'!$D$5:$D$1010)</f>
        <v>0</v>
      </c>
      <c r="E31" s="504">
        <f>SUMIF('Registro Banca'!$H$5:$H$1010,CONCATENATE(E$10,"_",$A31),'Registro Banca'!$D$5:$D$1010)</f>
        <v>0</v>
      </c>
      <c r="F31" s="504">
        <f>SUMIF('Registro Banca'!$H$5:$H$1010,CONCATENATE(F$10,"_",$A31),'Registro Banca'!$D$5:$D$1010)</f>
        <v>0</v>
      </c>
      <c r="G31" s="504">
        <f>SUMIF('Registro Banca'!$H$5:$H$1010,CONCATENATE(G$10,"_",$A31),'Registro Banca'!$D$5:$D$1010)</f>
        <v>0</v>
      </c>
      <c r="H31" s="504">
        <f>SUMIF('Registro Banca'!$H$5:$H$1010,CONCATENATE(H$10,"_",$A31),'Registro Banca'!$D$5:$D$1010)</f>
        <v>0</v>
      </c>
      <c r="I31" s="504">
        <f>SUMIF('Registro Banca'!$H$5:$H$1010,CONCATENATE(I$10,"_",$A31),'Registro Banca'!$D$5:$D$1010)</f>
        <v>0</v>
      </c>
      <c r="J31" s="504">
        <f>SUMIF('Registro Banca'!$H$5:$H$1010,CONCATENATE(J$10,"_",$A31),'Registro Banca'!$D$5:$D$1010)</f>
        <v>0</v>
      </c>
      <c r="K31" s="504">
        <f>SUMIF('Registro Banca'!$H$5:$H$1010,CONCATENATE(K$10,"_",$A31),'Registro Banca'!$D$5:$D$1010)</f>
        <v>0</v>
      </c>
      <c r="L31" s="504">
        <f>SUMIF('Registro Banca'!$H$5:$H$1010,CONCATENATE(L$10,"_",$A31),'Registro Banca'!$D$5:$D$1010)</f>
        <v>0</v>
      </c>
      <c r="M31" s="504">
        <f>SUMIF('Registro Banca'!$H$5:$H$1010,CONCATENATE(M$10,"_",$A31),'Registro Banca'!$D$5:$D$1010)</f>
        <v>0</v>
      </c>
      <c r="N31" s="504">
        <f>SUMIF('Registro Banca'!$H$5:$H$1010,CONCATENATE(N$10,"_",$A31),'Registro Banca'!$D$5:$D$1010)</f>
        <v>0</v>
      </c>
      <c r="O31" s="504">
        <f>SUMIF('Registro Banca'!$H$5:$H$1010,CONCATENATE(O$10,"_",$A31),'Registro Banca'!$D$5:$D$1010)</f>
        <v>0</v>
      </c>
      <c r="P31" s="242"/>
    </row>
    <row r="32" spans="1:16" ht="20.100000000000001" customHeight="1" x14ac:dyDescent="0.25">
      <c r="A32" s="563" t="str">
        <f>Codici!B119</f>
        <v>21</v>
      </c>
      <c r="B32" s="560" t="str">
        <f>Codici!D119</f>
        <v>Altre entrate generiche</v>
      </c>
      <c r="C32" s="503">
        <f t="shared" si="1"/>
        <v>0</v>
      </c>
      <c r="D32" s="504">
        <f>SUMIF('Registro Banca'!$H$5:$H$1010,CONCATENATE(D$10,"_",$A32),'Registro Banca'!$D$5:$D$1010)</f>
        <v>0</v>
      </c>
      <c r="E32" s="504">
        <f>SUMIF('Registro Banca'!$H$5:$H$1010,CONCATENATE(E$10,"_",$A32),'Registro Banca'!$D$5:$D$1010)</f>
        <v>0</v>
      </c>
      <c r="F32" s="504">
        <f>SUMIF('Registro Banca'!$H$5:$H$1010,CONCATENATE(F$10,"_",$A32),'Registro Banca'!$D$5:$D$1010)</f>
        <v>0</v>
      </c>
      <c r="G32" s="504">
        <f>SUMIF('Registro Banca'!$H$5:$H$1010,CONCATENATE(G$10,"_",$A32),'Registro Banca'!$D$5:$D$1010)</f>
        <v>0</v>
      </c>
      <c r="H32" s="504">
        <f>SUMIF('Registro Banca'!$H$5:$H$1010,CONCATENATE(H$10,"_",$A32),'Registro Banca'!$D$5:$D$1010)</f>
        <v>0</v>
      </c>
      <c r="I32" s="504">
        <f>SUMIF('Registro Banca'!$H$5:$H$1010,CONCATENATE(I$10,"_",$A32),'Registro Banca'!$D$5:$D$1010)</f>
        <v>0</v>
      </c>
      <c r="J32" s="504">
        <f>SUMIF('Registro Banca'!$H$5:$H$1010,CONCATENATE(J$10,"_",$A32),'Registro Banca'!$D$5:$D$1010)</f>
        <v>0</v>
      </c>
      <c r="K32" s="504">
        <f>SUMIF('Registro Banca'!$H$5:$H$1010,CONCATENATE(K$10,"_",$A32),'Registro Banca'!$D$5:$D$1010)</f>
        <v>0</v>
      </c>
      <c r="L32" s="504">
        <f>SUMIF('Registro Banca'!$H$5:$H$1010,CONCATENATE(L$10,"_",$A32),'Registro Banca'!$D$5:$D$1010)</f>
        <v>0</v>
      </c>
      <c r="M32" s="504">
        <f>SUMIF('Registro Banca'!$H$5:$H$1010,CONCATENATE(M$10,"_",$A32),'Registro Banca'!$D$5:$D$1010)</f>
        <v>0</v>
      </c>
      <c r="N32" s="504">
        <f>SUMIF('Registro Banca'!$H$5:$H$1010,CONCATENATE(N$10,"_",$A32),'Registro Banca'!$D$5:$D$1010)</f>
        <v>0</v>
      </c>
      <c r="O32" s="504">
        <f>SUMIF('Registro Banca'!$H$5:$H$1010,CONCATENATE(O$10,"_",$A32),'Registro Banca'!$D$5:$D$1010)</f>
        <v>0</v>
      </c>
      <c r="P32" s="242"/>
    </row>
    <row r="33" spans="1:16" ht="20.100000000000001" customHeight="1" x14ac:dyDescent="0.25">
      <c r="A33" s="563" t="str">
        <f>Codici!B120</f>
        <v>22</v>
      </c>
      <c r="B33" s="561" t="str">
        <f>Codici!D120</f>
        <v>Versamento da cassa in banca/posta</v>
      </c>
      <c r="C33" s="505">
        <f t="shared" si="1"/>
        <v>0</v>
      </c>
      <c r="D33" s="506">
        <f>SUMIF('Registro Banca'!$H$5:$H$1010,CONCATENATE(D$10,"_",$A33),'Registro Banca'!$D$5:$D$1010)</f>
        <v>0</v>
      </c>
      <c r="E33" s="506">
        <f>SUMIF('Registro Banca'!$H$5:$H$1010,CONCATENATE(E$10,"_",$A33),'Registro Banca'!$D$5:$D$1010)</f>
        <v>0</v>
      </c>
      <c r="F33" s="506">
        <f>SUMIF('Registro Banca'!$H$5:$H$1010,CONCATENATE(F$10,"_",$A33),'Registro Banca'!$D$5:$D$1010)</f>
        <v>0</v>
      </c>
      <c r="G33" s="506">
        <f>SUMIF('Registro Banca'!$H$5:$H$1010,CONCATENATE(G$10,"_",$A33),'Registro Banca'!$D$5:$D$1010)</f>
        <v>0</v>
      </c>
      <c r="H33" s="506">
        <f>SUMIF('Registro Banca'!$H$5:$H$1010,CONCATENATE(H$10,"_",$A33),'Registro Banca'!$D$5:$D$1010)</f>
        <v>0</v>
      </c>
      <c r="I33" s="506">
        <f>SUMIF('Registro Banca'!$H$5:$H$1010,CONCATENATE(I$10,"_",$A33),'Registro Banca'!$D$5:$D$1010)</f>
        <v>0</v>
      </c>
      <c r="J33" s="506">
        <f>SUMIF('Registro Banca'!$H$5:$H$1010,CONCATENATE(J$10,"_",$A33),'Registro Banca'!$D$5:$D$1010)</f>
        <v>0</v>
      </c>
      <c r="K33" s="506">
        <f>SUMIF('Registro Banca'!$H$5:$H$1010,CONCATENATE(K$10,"_",$A33),'Registro Banca'!$D$5:$D$1010)</f>
        <v>0</v>
      </c>
      <c r="L33" s="506">
        <f>SUMIF('Registro Banca'!$H$5:$H$1010,CONCATENATE(L$10,"_",$A33),'Registro Banca'!$D$5:$D$1010)</f>
        <v>0</v>
      </c>
      <c r="M33" s="506">
        <f>SUMIF('Registro Banca'!$H$5:$H$1010,CONCATENATE(M$10,"_",$A33),'Registro Banca'!$D$5:$D$1010)</f>
        <v>0</v>
      </c>
      <c r="N33" s="506">
        <f>SUMIF('Registro Banca'!$H$5:$H$1010,CONCATENATE(N$10,"_",$A33),'Registro Banca'!$D$5:$D$1010)</f>
        <v>0</v>
      </c>
      <c r="O33" s="506">
        <f>SUMIF('Registro Banca'!$H$5:$H$1010,CONCATENATE(O$10,"_",$A33),'Registro Banca'!$D$5:$D$1010)</f>
        <v>0</v>
      </c>
      <c r="P33" s="242"/>
    </row>
    <row r="34" spans="1:16" ht="23.25" customHeight="1" x14ac:dyDescent="0.2">
      <c r="A34" s="253"/>
      <c r="B34" s="332"/>
      <c r="C34" s="333"/>
      <c r="D34" s="46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242"/>
    </row>
    <row r="35" spans="1:16" ht="15" customHeight="1" x14ac:dyDescent="0.2">
      <c r="A35" s="25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242"/>
    </row>
    <row r="36" spans="1:16" ht="15" customHeight="1" x14ac:dyDescent="0.2">
      <c r="A36" s="253"/>
      <c r="B36" s="35"/>
      <c r="C36" s="35"/>
      <c r="D36" s="35"/>
      <c r="E36" s="35"/>
      <c r="F36" s="35"/>
      <c r="G36" s="334"/>
      <c r="H36" s="35"/>
      <c r="I36" s="35"/>
      <c r="J36" s="35"/>
      <c r="K36" s="35"/>
      <c r="L36" s="35"/>
      <c r="M36" s="35"/>
      <c r="N36" s="35"/>
      <c r="O36" s="35"/>
      <c r="P36" s="242"/>
    </row>
    <row r="37" spans="1:16" ht="15" customHeight="1" x14ac:dyDescent="0.2">
      <c r="A37" s="253"/>
      <c r="B37" s="853"/>
      <c r="C37" s="853"/>
      <c r="D37" s="853"/>
      <c r="E37" s="853"/>
      <c r="F37" s="35"/>
      <c r="G37" s="35"/>
      <c r="H37" s="853"/>
      <c r="I37" s="853"/>
      <c r="J37" s="853"/>
      <c r="K37" s="853"/>
      <c r="L37" s="853"/>
      <c r="M37" s="853"/>
      <c r="N37" s="853"/>
      <c r="O37" s="853"/>
      <c r="P37" s="242"/>
    </row>
    <row r="38" spans="1:16" ht="15" customHeight="1" x14ac:dyDescent="0.2">
      <c r="A38" s="253"/>
      <c r="B38" s="853"/>
      <c r="C38" s="853"/>
      <c r="D38" s="853"/>
      <c r="E38" s="853"/>
      <c r="F38" s="35"/>
      <c r="G38" s="35"/>
      <c r="H38" s="853"/>
      <c r="I38" s="853"/>
      <c r="J38" s="853"/>
      <c r="K38" s="853"/>
      <c r="L38" s="853"/>
      <c r="M38" s="853"/>
      <c r="N38" s="853"/>
      <c r="O38" s="853"/>
      <c r="P38" s="242"/>
    </row>
    <row r="39" spans="1:16" ht="21" customHeight="1" x14ac:dyDescent="0.25">
      <c r="A39" s="253"/>
      <c r="B39" s="335"/>
      <c r="C39" s="35"/>
      <c r="D39" s="854"/>
      <c r="E39" s="854"/>
      <c r="F39" s="336"/>
      <c r="G39" s="35"/>
      <c r="H39" s="852"/>
      <c r="I39" s="852"/>
      <c r="J39" s="852"/>
      <c r="K39" s="852"/>
      <c r="L39" s="852"/>
      <c r="M39" s="35"/>
      <c r="N39" s="849"/>
      <c r="O39" s="849"/>
      <c r="P39" s="337"/>
    </row>
    <row r="40" spans="1:16" ht="15" x14ac:dyDescent="0.2">
      <c r="A40" s="253"/>
      <c r="B40" s="35"/>
      <c r="C40" s="35"/>
      <c r="D40" s="35"/>
      <c r="E40" s="338"/>
      <c r="F40" s="46"/>
      <c r="G40" s="35"/>
      <c r="H40" s="35"/>
      <c r="I40" s="35"/>
      <c r="J40" s="35"/>
      <c r="K40" s="35"/>
      <c r="L40" s="35"/>
      <c r="M40" s="339"/>
      <c r="N40" s="339"/>
      <c r="O40" s="35"/>
      <c r="P40" s="242"/>
    </row>
    <row r="41" spans="1:16" ht="21" customHeight="1" x14ac:dyDescent="0.25">
      <c r="A41" s="253"/>
      <c r="B41" s="335"/>
      <c r="C41" s="35"/>
      <c r="D41" s="849"/>
      <c r="E41" s="849"/>
      <c r="F41" s="46"/>
      <c r="G41" s="35"/>
      <c r="H41" s="852"/>
      <c r="I41" s="852"/>
      <c r="J41" s="852"/>
      <c r="K41" s="852"/>
      <c r="L41" s="852"/>
      <c r="M41" s="852"/>
      <c r="N41" s="849"/>
      <c r="O41" s="849"/>
      <c r="P41" s="242"/>
    </row>
    <row r="42" spans="1:16" ht="15" x14ac:dyDescent="0.2">
      <c r="A42" s="253"/>
      <c r="B42" s="35"/>
      <c r="C42" s="35"/>
      <c r="D42" s="35"/>
      <c r="E42" s="340"/>
      <c r="F42" s="35"/>
      <c r="G42" s="35"/>
      <c r="H42" s="35"/>
      <c r="I42" s="35"/>
      <c r="J42" s="35"/>
      <c r="K42" s="35"/>
      <c r="L42" s="35"/>
      <c r="M42" s="339"/>
      <c r="N42" s="339"/>
      <c r="O42" s="35"/>
      <c r="P42" s="242"/>
    </row>
    <row r="43" spans="1:16" ht="21" customHeight="1" x14ac:dyDescent="0.25">
      <c r="A43" s="253"/>
      <c r="B43" s="335"/>
      <c r="C43" s="35"/>
      <c r="D43" s="847"/>
      <c r="E43" s="847"/>
      <c r="F43" s="35"/>
      <c r="G43" s="35"/>
      <c r="H43" s="852"/>
      <c r="I43" s="852"/>
      <c r="J43" s="852"/>
      <c r="K43" s="852"/>
      <c r="L43" s="852"/>
      <c r="M43" s="35"/>
      <c r="N43" s="850"/>
      <c r="O43" s="850"/>
      <c r="P43" s="242"/>
    </row>
    <row r="44" spans="1:16" ht="15" x14ac:dyDescent="0.2">
      <c r="A44" s="253"/>
      <c r="B44" s="35"/>
      <c r="C44" s="35"/>
      <c r="D44" s="35"/>
      <c r="E44" s="339"/>
      <c r="F44" s="35"/>
      <c r="G44" s="35"/>
      <c r="H44" s="35"/>
      <c r="I44" s="35"/>
      <c r="J44" s="35"/>
      <c r="K44" s="35"/>
      <c r="L44" s="35"/>
      <c r="M44" s="339"/>
      <c r="N44" s="339"/>
      <c r="O44" s="35"/>
      <c r="P44" s="242"/>
    </row>
    <row r="45" spans="1:16" ht="9.75" customHeight="1" x14ac:dyDescent="0.25">
      <c r="A45" s="253"/>
      <c r="B45" s="335"/>
      <c r="C45" s="35"/>
      <c r="D45" s="848"/>
      <c r="E45" s="848"/>
      <c r="F45" s="35"/>
      <c r="G45" s="35"/>
      <c r="H45" s="852"/>
      <c r="I45" s="852"/>
      <c r="J45" s="852"/>
      <c r="K45" s="852"/>
      <c r="L45" s="852"/>
      <c r="M45" s="35"/>
      <c r="N45" s="851"/>
      <c r="O45" s="851"/>
      <c r="P45" s="242"/>
    </row>
    <row r="46" spans="1:16" x14ac:dyDescent="0.2">
      <c r="A46" s="25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242"/>
    </row>
    <row r="47" spans="1:16" ht="6.95" customHeight="1" x14ac:dyDescent="0.2">
      <c r="A47" s="25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242"/>
    </row>
    <row r="48" spans="1:16" x14ac:dyDescent="0.2">
      <c r="A48" s="25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242"/>
    </row>
    <row r="49" spans="1:16" x14ac:dyDescent="0.2">
      <c r="A49" s="253"/>
      <c r="B49" s="35"/>
      <c r="C49" s="846"/>
      <c r="D49" s="846"/>
      <c r="E49" s="846"/>
      <c r="F49" s="846"/>
      <c r="G49" s="846"/>
      <c r="H49" s="846"/>
      <c r="I49" s="846"/>
      <c r="J49" s="846"/>
      <c r="K49" s="846"/>
      <c r="L49" s="35"/>
      <c r="M49" s="35"/>
      <c r="N49" s="35"/>
      <c r="O49" s="35"/>
      <c r="P49" s="242"/>
    </row>
    <row r="50" spans="1:16" x14ac:dyDescent="0.2">
      <c r="A50" s="253"/>
      <c r="B50" s="35"/>
      <c r="C50" s="846"/>
      <c r="D50" s="846"/>
      <c r="E50" s="846"/>
      <c r="F50" s="846"/>
      <c r="G50" s="846"/>
      <c r="H50" s="846"/>
      <c r="I50" s="846"/>
      <c r="J50" s="846"/>
      <c r="K50" s="846"/>
      <c r="L50" s="35"/>
      <c r="M50" s="35"/>
      <c r="N50" s="35"/>
      <c r="O50" s="35"/>
      <c r="P50" s="242"/>
    </row>
    <row r="51" spans="1:16" x14ac:dyDescent="0.2">
      <c r="A51" s="25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242"/>
    </row>
    <row r="52" spans="1:16" x14ac:dyDescent="0.2">
      <c r="A52" s="25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242"/>
    </row>
    <row r="53" spans="1:16" x14ac:dyDescent="0.2">
      <c r="A53" s="25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42"/>
    </row>
    <row r="54" spans="1:16" x14ac:dyDescent="0.2">
      <c r="A54" s="25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242"/>
    </row>
    <row r="55" spans="1:16" x14ac:dyDescent="0.2">
      <c r="A55" s="25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242"/>
    </row>
    <row r="56" spans="1:16" ht="13.5" thickBot="1" x14ac:dyDescent="0.25">
      <c r="A56" s="250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9"/>
    </row>
  </sheetData>
  <sheetProtection algorithmName="SHA-512" hashValue="/LIVnj91ob7eq0pen7WvAhRnijGJ4c4RKwar7UklCMFkzc9qrhKBzAm4UiigXn+eF/R8EnOBstlhfVo2JSQZAg==" saltValue="+9ek6MkW2Mnh+wzKi9Tnuw==" spinCount="100000" sheet="1" objects="1" scenarios="1"/>
  <mergeCells count="20">
    <mergeCell ref="G2:J2"/>
    <mergeCell ref="K2:O2"/>
    <mergeCell ref="D41:E41"/>
    <mergeCell ref="H39:L39"/>
    <mergeCell ref="H41:M41"/>
    <mergeCell ref="B37:E38"/>
    <mergeCell ref="H37:O38"/>
    <mergeCell ref="C2:F2"/>
    <mergeCell ref="D39:E39"/>
    <mergeCell ref="N9:O9"/>
    <mergeCell ref="L9:M9"/>
    <mergeCell ref="C49:K50"/>
    <mergeCell ref="D43:E43"/>
    <mergeCell ref="D45:E45"/>
    <mergeCell ref="N39:O39"/>
    <mergeCell ref="N41:O41"/>
    <mergeCell ref="N43:O43"/>
    <mergeCell ref="N45:O45"/>
    <mergeCell ref="H43:L43"/>
    <mergeCell ref="H45:L45"/>
  </mergeCells>
  <conditionalFormatting sqref="D12:O33">
    <cfRule type="cellIs" dxfId="4" priority="1" stopIfTrue="1" operator="equal">
      <formula>0</formula>
    </cfRule>
  </conditionalFormatting>
  <printOptions verticalCentered="1"/>
  <pageMargins left="0" right="0" top="0.15748031496062992" bottom="0.15748031496062992" header="0.31496062992125984" footer="0.31496062992125984"/>
  <pageSetup paperSize="9"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12</vt:i4>
      </vt:variant>
    </vt:vector>
  </HeadingPairs>
  <TitlesOfParts>
    <vt:vector size="23" baseType="lpstr">
      <vt:lpstr>Istruzioni</vt:lpstr>
      <vt:lpstr>Testata</vt:lpstr>
      <vt:lpstr>Codici</vt:lpstr>
      <vt:lpstr>Registro Cassa</vt:lpstr>
      <vt:lpstr>Registro Banca</vt:lpstr>
      <vt:lpstr>Rend. per Curia</vt:lpstr>
      <vt:lpstr>Entrate Cassa</vt:lpstr>
      <vt:lpstr>Uscite Cassa</vt:lpstr>
      <vt:lpstr>Entrate Banca</vt:lpstr>
      <vt:lpstr>Uscite Banca</vt:lpstr>
      <vt:lpstr>Rend. per Parrocchia</vt:lpstr>
      <vt:lpstr>Codici!Area_stampa</vt:lpstr>
      <vt:lpstr>'Entrate Banca'!Area_stampa</vt:lpstr>
      <vt:lpstr>'Entrate Cassa'!Area_stampa</vt:lpstr>
      <vt:lpstr>Istruzioni!Area_stampa</vt:lpstr>
      <vt:lpstr>'Registro Banca'!Area_stampa</vt:lpstr>
      <vt:lpstr>'Registro Cassa'!Area_stampa</vt:lpstr>
      <vt:lpstr>'Rend. per Curia'!Area_stampa</vt:lpstr>
      <vt:lpstr>'Rend. per Parrocchia'!Area_stampa</vt:lpstr>
      <vt:lpstr>'Uscite Banca'!Area_stampa</vt:lpstr>
      <vt:lpstr>'Uscite Cassa'!Area_stampa</vt:lpstr>
      <vt:lpstr>'Registro Banca'!Titoli_stampa</vt:lpstr>
      <vt:lpstr>'Registro Cassa'!Titoli_stampa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diocesivt</cp:lastModifiedBy>
  <cp:lastPrinted>2025-01-13T17:24:07Z</cp:lastPrinted>
  <dcterms:created xsi:type="dcterms:W3CDTF">2007-11-03T20:40:48Z</dcterms:created>
  <dcterms:modified xsi:type="dcterms:W3CDTF">2026-02-13T09:52:32Z</dcterms:modified>
</cp:coreProperties>
</file>